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125" windowWidth="12120" windowHeight="4170" tabRatio="397" activeTab="0"/>
  </bookViews>
  <sheets>
    <sheet name="出納終結報告定稿5010印表機" sheetId="1" r:id="rId1"/>
  </sheets>
  <definedNames>
    <definedName name="\m" localSheetId="0">'出納終結報告定稿5010印表機'!#REF!</definedName>
    <definedName name="\m">#REF!</definedName>
    <definedName name="\p" localSheetId="0">'出納終結報告定稿5010印表機'!#REF!</definedName>
    <definedName name="\p">#REF!</definedName>
    <definedName name="\s" localSheetId="0">'出納終結報告定稿5010印表機'!#REF!</definedName>
    <definedName name="\s">#REF!</definedName>
    <definedName name="_xlnm.Print_Area" localSheetId="0">'出納終結報告定稿5010印表機'!$A$1:$J$80</definedName>
    <definedName name="Print_Area_MI" localSheetId="0">'出納終結報告定稿5010印表機'!$A$4:$J$72</definedName>
    <definedName name="PRINT_AREA_MI">#REF!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<sst xmlns="http://schemas.openxmlformats.org/spreadsheetml/2006/main" count="121" uniqueCount="100">
  <si>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</si>
  <si>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</si>
  <si>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</si>
  <si>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</si>
  <si>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</si>
  <si>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</si>
  <si>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</si>
  <si>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</si>
  <si>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</si>
  <si>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</si>
  <si>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</si>
  <si>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</si>
  <si>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</si>
  <si>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</si>
  <si>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</si>
  <si>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</si>
  <si>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</si>
  <si>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</si>
  <si>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</si>
  <si>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</si>
  <si>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</si>
  <si>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礦區稅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</si>
  <si>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</si>
  <si>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</si>
  <si>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</si>
  <si>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</si>
  <si>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</si>
  <si>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</si>
  <si>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</si>
  <si>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</si>
  <si>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</si>
  <si>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</si>
  <si>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</si>
  <si>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</si>
  <si>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</si>
  <si>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</si>
  <si>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</si>
  <si>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</si>
  <si>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</si>
  <si>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</si>
  <si>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</si>
  <si>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</si>
  <si>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</si>
  <si>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</si>
  <si>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</si>
  <si>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</si>
  <si>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</si>
  <si>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</si>
  <si>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</si>
  <si>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</si>
  <si>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</si>
  <si>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</si>
  <si>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</si>
  <si>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</si>
  <si>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</si>
  <si>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</si>
  <si>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</si>
  <si>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</si>
  <si>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本年度支出小計</t>
  </si>
  <si>
    <t>總決算－本年度</t>
  </si>
  <si>
    <t>國庫年度出</t>
  </si>
  <si>
    <t>收回以前年度經費賸餘</t>
  </si>
  <si>
    <t>總決算－以前年度</t>
  </si>
  <si>
    <t xml:space="preserve">  調整軍公教人員待遇準備</t>
  </si>
  <si>
    <t/>
  </si>
  <si>
    <t>擴大公共建設投資計畫
特別決算（97年度）</t>
  </si>
  <si>
    <t>特別決算收入小計</t>
  </si>
  <si>
    <t>擴大公共建設投資計畫
特別決算（94年度）</t>
  </si>
  <si>
    <t>易淹水地區水患治理計畫
第2期特別決算</t>
  </si>
  <si>
    <t>本年度收入小計</t>
  </si>
  <si>
    <t>以前年度收入小計</t>
  </si>
  <si>
    <t>擴大公共建設投資計畫
特別決算（96年度）</t>
  </si>
  <si>
    <t>以前年度支出小計</t>
  </si>
  <si>
    <t>易淹水地區水患治理計畫
第1期特別決算</t>
  </si>
  <si>
    <t>債務舉借收入小計</t>
  </si>
  <si>
    <t>收入合計</t>
  </si>
  <si>
    <t>支出合計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</si>
  <si>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</si>
  <si>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</si>
  <si>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 xml:space="preserve"> 100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</si>
  <si>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</si>
  <si>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</si>
  <si>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</si>
  <si>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</si>
  <si>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出</t>
    </r>
  </si>
  <si>
    <t>－</t>
  </si>
  <si>
    <t>－</t>
  </si>
  <si>
    <t>國軍老舊眷村改建特別決算</t>
  </si>
  <si>
    <t>石門水庫及其集水區整治
計畫第2期特別決算</t>
  </si>
  <si>
    <t>收支餘絀</t>
  </si>
  <si>
    <t>上年度國庫結存數</t>
  </si>
  <si>
    <t>本年度發行國庫券及
短期借款淨增加舉借數</t>
  </si>
  <si>
    <t>特種基金淨增加
保管款存放餘額</t>
  </si>
  <si>
    <t>各機關淨減少
保管款存放餘額</t>
  </si>
  <si>
    <t>振興經濟擴大公共建設
特別決算（100年度）</t>
  </si>
  <si>
    <t>振興經濟擴大公共建設
特別決算（99年度）</t>
  </si>
  <si>
    <t>振興經濟擴大公共建設
特別決算（98年度）</t>
  </si>
  <si>
    <t>石門水庫及其集水區整治
計畫第1期特別決算</t>
  </si>
  <si>
    <t>擴大公共建設投資計畫
特別決算（95年度）</t>
  </si>
  <si>
    <t>基隆河整體治理計畫
（前期計畫）特別決算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</si>
</sst>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  <numFmt numFmtId="186" formatCode="_-* #,##0.00_-;\-* #,##0.00_-;_-* &quot;_&quot;_-;_-@_-"/>
  </numFmts>
  <fonts count="27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2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Courier"/>
      <family val="3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b/>
      <sz val="9"/>
      <color indexed="8"/>
      <name val="Arial"/>
      <family val="2"/>
    </font>
    <font>
      <b/>
      <sz val="9"/>
      <color indexed="8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9" fontId="16" fillId="0" borderId="1" xfId="0" applyNumberFormat="1" applyFont="1" applyBorder="1" applyAlignment="1" applyProtection="1">
      <alignment horizontal="center" vertical="center"/>
      <protection/>
    </xf>
    <xf numFmtId="39" fontId="16" fillId="0" borderId="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9" fontId="16" fillId="0" borderId="3" xfId="0" applyNumberFormat="1" applyFont="1" applyBorder="1" applyAlignment="1" applyProtection="1">
      <alignment horizontal="center"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177" fontId="20" fillId="0" borderId="4" xfId="0" applyNumberFormat="1" applyFont="1" applyBorder="1" applyAlignment="1" applyProtection="1">
      <alignment horizontal="right" vertical="center"/>
      <protection/>
    </xf>
    <xf numFmtId="177" fontId="22" fillId="0" borderId="5" xfId="0" applyNumberFormat="1" applyFont="1" applyBorder="1" applyAlignment="1" applyProtection="1">
      <alignment horizontal="right" vertical="center"/>
      <protection/>
    </xf>
    <xf numFmtId="177" fontId="22" fillId="0" borderId="4" xfId="0" applyNumberFormat="1" applyFont="1" applyBorder="1" applyAlignment="1" applyProtection="1">
      <alignment horizontal="right" vertical="center"/>
      <protection/>
    </xf>
    <xf numFmtId="177" fontId="20" fillId="0" borderId="5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/>
    </xf>
    <xf numFmtId="177" fontId="20" fillId="0" borderId="4" xfId="0" applyNumberFormat="1" applyFont="1" applyBorder="1" applyAlignment="1" applyProtection="1">
      <alignment horizontal="right"/>
      <protection/>
    </xf>
    <xf numFmtId="0" fontId="20" fillId="0" borderId="4" xfId="0" applyFont="1" applyBorder="1" applyAlignment="1">
      <alignment/>
    </xf>
    <xf numFmtId="0" fontId="19" fillId="0" borderId="6" xfId="0" applyFont="1" applyBorder="1" applyAlignment="1">
      <alignment horizontal="left" vertical="center" wrapText="1"/>
    </xf>
    <xf numFmtId="177" fontId="20" fillId="0" borderId="6" xfId="0" applyNumberFormat="1" applyFont="1" applyBorder="1" applyAlignment="1">
      <alignment vertical="center"/>
    </xf>
    <xf numFmtId="177" fontId="20" fillId="0" borderId="5" xfId="0" applyNumberFormat="1" applyFont="1" applyBorder="1" applyAlignment="1" applyProtection="1">
      <alignment vertical="center"/>
      <protection/>
    </xf>
    <xf numFmtId="0" fontId="20" fillId="0" borderId="5" xfId="0" applyFont="1" applyBorder="1" applyAlignment="1">
      <alignment horizontal="left" vertical="top"/>
    </xf>
    <xf numFmtId="39" fontId="19" fillId="0" borderId="6" xfId="0" applyNumberFormat="1" applyFont="1" applyBorder="1" applyAlignment="1" applyProtection="1">
      <alignment horizontal="distributed" vertical="center"/>
      <protection/>
    </xf>
    <xf numFmtId="177" fontId="22" fillId="0" borderId="5" xfId="0" applyNumberFormat="1" applyFont="1" applyBorder="1" applyAlignment="1" applyProtection="1">
      <alignment horizontal="right" vertical="top"/>
      <protection/>
    </xf>
    <xf numFmtId="49" fontId="19" fillId="0" borderId="6" xfId="0" applyNumberFormat="1" applyFont="1" applyBorder="1" applyAlignment="1" applyProtection="1">
      <alignment horizontal="distributed" vertical="center"/>
      <protection/>
    </xf>
    <xf numFmtId="0" fontId="20" fillId="0" borderId="6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177" fontId="20" fillId="0" borderId="7" xfId="0" applyNumberFormat="1" applyFont="1" applyBorder="1" applyAlignment="1" applyProtection="1">
      <alignment horizontal="right"/>
      <protection/>
    </xf>
    <xf numFmtId="177" fontId="20" fillId="0" borderId="8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177" fontId="20" fillId="0" borderId="6" xfId="0" applyNumberFormat="1" applyFont="1" applyBorder="1" applyAlignment="1" applyProtection="1">
      <alignment horizontal="right"/>
      <protection/>
    </xf>
    <xf numFmtId="177" fontId="20" fillId="0" borderId="5" xfId="0" applyNumberFormat="1" applyFont="1" applyBorder="1" applyAlignment="1">
      <alignment vertical="top"/>
    </xf>
    <xf numFmtId="39" fontId="20" fillId="0" borderId="6" xfId="0" applyNumberFormat="1" applyFont="1" applyBorder="1" applyAlignment="1" applyProtection="1" quotePrefix="1">
      <alignment horizontal="right"/>
      <protection/>
    </xf>
    <xf numFmtId="0" fontId="20" fillId="0" borderId="0" xfId="0" applyFont="1" applyBorder="1" applyAlignment="1">
      <alignment/>
    </xf>
    <xf numFmtId="39" fontId="21" fillId="0" borderId="6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distributed"/>
      <protection/>
    </xf>
    <xf numFmtId="177" fontId="20" fillId="0" borderId="6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left" vertical="center"/>
      <protection/>
    </xf>
    <xf numFmtId="39" fontId="19" fillId="0" borderId="6" xfId="0" applyNumberFormat="1" applyFont="1" applyBorder="1" applyAlignment="1" applyProtection="1" quotePrefix="1">
      <alignment horizontal="distributed"/>
      <protection/>
    </xf>
    <xf numFmtId="39" fontId="20" fillId="0" borderId="5" xfId="0" applyNumberFormat="1" applyFont="1" applyBorder="1" applyAlignment="1" applyProtection="1">
      <alignment vertical="center"/>
      <protection/>
    </xf>
    <xf numFmtId="39" fontId="20" fillId="0" borderId="6" xfId="0" applyNumberFormat="1" applyFont="1" applyBorder="1" applyAlignment="1" applyProtection="1">
      <alignment vertical="center"/>
      <protection/>
    </xf>
    <xf numFmtId="181" fontId="20" fillId="0" borderId="5" xfId="0" applyNumberFormat="1" applyFont="1" applyBorder="1" applyAlignment="1">
      <alignment vertical="center"/>
    </xf>
    <xf numFmtId="183" fontId="20" fillId="0" borderId="5" xfId="0" applyNumberFormat="1" applyFont="1" applyBorder="1" applyAlignment="1" applyProtection="1">
      <alignment horizontal="right" vertical="center"/>
      <protection/>
    </xf>
    <xf numFmtId="0" fontId="6" fillId="0" borderId="6" xfId="0" applyFont="1" applyBorder="1" applyAlignment="1">
      <alignment vertical="center"/>
    </xf>
    <xf numFmtId="39" fontId="20" fillId="0" borderId="0" xfId="0" applyNumberFormat="1" applyFont="1" applyBorder="1" applyAlignment="1" applyProtection="1">
      <alignment vertical="center"/>
      <protection/>
    </xf>
    <xf numFmtId="39" fontId="25" fillId="0" borderId="6" xfId="0" applyNumberFormat="1" applyFont="1" applyBorder="1" applyAlignment="1" applyProtection="1">
      <alignment horizontal="distributed" vertical="center" shrinkToFit="1"/>
      <protection/>
    </xf>
    <xf numFmtId="0" fontId="20" fillId="0" borderId="6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9" fontId="20" fillId="0" borderId="8" xfId="0" applyNumberFormat="1" applyFont="1" applyBorder="1" applyAlignment="1" applyProtection="1">
      <alignment vertical="center"/>
      <protection/>
    </xf>
    <xf numFmtId="39" fontId="20" fillId="0" borderId="12" xfId="0" applyNumberFormat="1" applyFont="1" applyBorder="1" applyAlignment="1" applyProtection="1">
      <alignment vertical="center"/>
      <protection/>
    </xf>
    <xf numFmtId="39" fontId="21" fillId="0" borderId="11" xfId="0" applyNumberFormat="1" applyFont="1" applyBorder="1" applyAlignment="1" applyProtection="1">
      <alignment horizontal="distributed" vertical="center" shrinkToFit="1"/>
      <protection/>
    </xf>
    <xf numFmtId="177" fontId="22" fillId="0" borderId="8" xfId="0" applyNumberFormat="1" applyFont="1" applyBorder="1" applyAlignment="1" applyProtection="1">
      <alignment horizontal="right" vertical="center"/>
      <protection/>
    </xf>
    <xf numFmtId="183" fontId="22" fillId="0" borderId="8" xfId="0" applyNumberFormat="1" applyFont="1" applyBorder="1" applyAlignment="1" applyProtection="1">
      <alignment horizontal="right" vertical="center"/>
      <protection/>
    </xf>
    <xf numFmtId="177" fontId="22" fillId="0" borderId="12" xfId="0" applyNumberFormat="1" applyFont="1" applyBorder="1" applyAlignment="1" applyProtection="1">
      <alignment horizontal="right" vertical="center"/>
      <protection/>
    </xf>
    <xf numFmtId="186" fontId="26" fillId="0" borderId="4" xfId="0" applyNumberFormat="1" applyFont="1" applyBorder="1" applyAlignment="1" applyProtection="1">
      <alignment horizontal="right" vertical="center"/>
      <protection/>
    </xf>
    <xf numFmtId="177" fontId="26" fillId="0" borderId="4" xfId="0" applyNumberFormat="1" applyFont="1" applyBorder="1" applyAlignment="1" applyProtection="1">
      <alignment horizontal="right" vertical="center"/>
      <protection/>
    </xf>
    <xf numFmtId="177" fontId="20" fillId="0" borderId="6" xfId="0" applyNumberFormat="1" applyFont="1" applyBorder="1" applyAlignment="1" applyProtection="1" quotePrefix="1">
      <alignment horizontal="right" vertical="center"/>
      <protection/>
    </xf>
    <xf numFmtId="39" fontId="21" fillId="0" borderId="6" xfId="0" applyNumberFormat="1" applyFont="1" applyBorder="1" applyAlignment="1" applyProtection="1">
      <alignment horizontal="distributed" vertical="center" shrinkToFit="1"/>
      <protection/>
    </xf>
    <xf numFmtId="177" fontId="22" fillId="0" borderId="5" xfId="0" applyNumberFormat="1" applyFont="1" applyBorder="1" applyAlignment="1" applyProtection="1">
      <alignment horizontal="right" vertical="center"/>
      <protection/>
    </xf>
    <xf numFmtId="39" fontId="16" fillId="0" borderId="9" xfId="0" applyNumberFormat="1" applyFont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39" fontId="16" fillId="0" borderId="14" xfId="0" applyNumberFormat="1" applyFont="1" applyBorder="1" applyAlignment="1" applyProtection="1">
      <alignment horizontal="distributed" vertical="center"/>
      <protection/>
    </xf>
    <xf numFmtId="0" fontId="18" fillId="0" borderId="15" xfId="0" applyFont="1" applyBorder="1" applyAlignment="1">
      <alignment horizontal="distributed" vertical="center"/>
    </xf>
    <xf numFmtId="39" fontId="19" fillId="0" borderId="6" xfId="0" applyNumberFormat="1" applyFont="1" applyBorder="1" applyAlignment="1" applyProtection="1">
      <alignment horizontal="distributed" vertical="center" wrapText="1"/>
      <protection/>
    </xf>
    <xf numFmtId="177" fontId="22" fillId="0" borderId="4" xfId="0" applyNumberFormat="1" applyFont="1" applyBorder="1" applyAlignment="1" applyProtection="1">
      <alignment horizontal="right" vertical="center"/>
      <protection/>
    </xf>
    <xf numFmtId="177" fontId="20" fillId="0" borderId="5" xfId="0" applyNumberFormat="1" applyFont="1" applyBorder="1" applyAlignment="1" applyProtection="1">
      <alignment horizontal="right" vertical="center"/>
      <protection/>
    </xf>
    <xf numFmtId="39" fontId="21" fillId="0" borderId="6" xfId="0" applyNumberFormat="1" applyFont="1" applyBorder="1" applyAlignment="1" applyProtection="1">
      <alignment horizontal="distributed" vertical="center"/>
      <protection/>
    </xf>
    <xf numFmtId="39" fontId="8" fillId="0" borderId="6" xfId="0" applyNumberFormat="1" applyFont="1" applyBorder="1" applyAlignment="1" applyProtection="1">
      <alignment horizontal="left" vertical="center" wrapText="1"/>
      <protection/>
    </xf>
    <xf numFmtId="177" fontId="20" fillId="0" borderId="4" xfId="0" applyNumberFormat="1" applyFont="1" applyBorder="1" applyAlignment="1" applyProtection="1">
      <alignment horizontal="right" vertical="center"/>
      <protection/>
    </xf>
    <xf numFmtId="39" fontId="19" fillId="0" borderId="11" xfId="0" applyNumberFormat="1" applyFont="1" applyBorder="1" applyAlignment="1" applyProtection="1">
      <alignment horizontal="distributed" vertical="center" wrapText="1"/>
      <protection/>
    </xf>
    <xf numFmtId="39" fontId="19" fillId="0" borderId="16" xfId="0" applyNumberFormat="1" applyFont="1" applyBorder="1" applyAlignment="1" applyProtection="1">
      <alignment horizontal="distributed" vertical="center" wrapText="1"/>
      <protection/>
    </xf>
    <xf numFmtId="177" fontId="20" fillId="0" borderId="8" xfId="0" applyNumberFormat="1" applyFont="1" applyBorder="1" applyAlignment="1" applyProtection="1">
      <alignment horizontal="right" vertical="center"/>
      <protection/>
    </xf>
    <xf numFmtId="177" fontId="20" fillId="0" borderId="17" xfId="0" applyNumberFormat="1" applyFont="1" applyBorder="1" applyAlignment="1" applyProtection="1">
      <alignment horizontal="right" vertical="center"/>
      <protection/>
    </xf>
    <xf numFmtId="39" fontId="23" fillId="0" borderId="6" xfId="0" applyNumberFormat="1" applyFont="1" applyBorder="1" applyAlignment="1" applyProtection="1">
      <alignment horizontal="distributed" vertical="center"/>
      <protection/>
    </xf>
    <xf numFmtId="0" fontId="15" fillId="0" borderId="12" xfId="0" applyFont="1" applyBorder="1" applyAlignment="1">
      <alignment horizontal="right"/>
    </xf>
    <xf numFmtId="39" fontId="19" fillId="0" borderId="14" xfId="0" applyNumberFormat="1" applyFont="1" applyBorder="1" applyAlignment="1" applyProtection="1">
      <alignment horizontal="distributed" vertical="center" wrapText="1"/>
      <protection/>
    </xf>
    <xf numFmtId="177" fontId="20" fillId="0" borderId="9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distributed" vertical="center" wrapText="1" shrinkToFit="1"/>
      <protection/>
    </xf>
    <xf numFmtId="183" fontId="20" fillId="0" borderId="5" xfId="0" applyNumberFormat="1" applyFont="1" applyBorder="1" applyAlignment="1" applyProtection="1">
      <alignment horizontal="right" vertical="center"/>
      <protection/>
    </xf>
    <xf numFmtId="0" fontId="20" fillId="0" borderId="8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177" fontId="20" fillId="0" borderId="17" xfId="0" applyNumberFormat="1" applyFont="1" applyBorder="1" applyAlignment="1">
      <alignment horizontal="center" vertical="center"/>
    </xf>
    <xf numFmtId="177" fontId="20" fillId="0" borderId="9" xfId="0" applyNumberFormat="1" applyFont="1" applyBorder="1" applyAlignment="1">
      <alignment horizontal="center" vertical="center"/>
    </xf>
    <xf numFmtId="177" fontId="20" fillId="0" borderId="8" xfId="0" applyNumberFormat="1" applyFont="1" applyBorder="1" applyAlignment="1" applyProtection="1">
      <alignment horizontal="center" vertical="center"/>
      <protection/>
    </xf>
    <xf numFmtId="177" fontId="20" fillId="0" borderId="17" xfId="0" applyNumberFormat="1" applyFont="1" applyBorder="1" applyAlignment="1" applyProtection="1">
      <alignment horizontal="center" vertical="center"/>
      <protection/>
    </xf>
    <xf numFmtId="177" fontId="20" fillId="0" borderId="7" xfId="0" applyNumberFormat="1" applyFont="1" applyBorder="1" applyAlignment="1" applyProtection="1">
      <alignment horizontal="center" vertical="center"/>
      <protection/>
    </xf>
    <xf numFmtId="177" fontId="20" fillId="0" borderId="18" xfId="0" applyNumberFormat="1" applyFont="1" applyBorder="1" applyAlignment="1" applyProtection="1">
      <alignment horizontal="center" vertical="center"/>
      <protection/>
    </xf>
    <xf numFmtId="177" fontId="20" fillId="0" borderId="10" xfId="0" applyNumberFormat="1" applyFont="1" applyBorder="1" applyAlignment="1" applyProtection="1">
      <alignment horizontal="center" vertical="center"/>
      <protection/>
    </xf>
    <xf numFmtId="177" fontId="20" fillId="0" borderId="9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tabSelected="1" zoomScaleSheetLayoutView="100" workbookViewId="0" topLeftCell="A1">
      <pane ySplit="5" topLeftCell="BM6" activePane="bottomLeft" state="frozen"/>
      <selection pane="topLeft" activeCell="B70" sqref="B70"/>
      <selection pane="bottomLeft" activeCell="B57" sqref="B57:B58"/>
    </sheetView>
  </sheetViews>
  <sheetFormatPr defaultColWidth="9.796875" defaultRowHeight="15"/>
  <cols>
    <col min="1" max="1" width="18.796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8" width="14.796875" style="1" bestFit="1" customWidth="1"/>
    <col min="9" max="9" width="10.8984375" style="1" customWidth="1"/>
    <col min="10" max="10" width="12.796875" style="1" bestFit="1" customWidth="1"/>
    <col min="11" max="16384" width="9.796875" style="1" customWidth="1"/>
  </cols>
  <sheetData>
    <row r="1" spans="5:6" ht="25.5">
      <c r="E1" s="2" t="s">
        <v>5</v>
      </c>
      <c r="F1" s="3" t="s">
        <v>6</v>
      </c>
    </row>
    <row r="2" spans="1:7" ht="30">
      <c r="A2" s="4"/>
      <c r="E2" s="5" t="s">
        <v>60</v>
      </c>
      <c r="F2" s="6" t="s">
        <v>77</v>
      </c>
      <c r="G2" s="7"/>
    </row>
    <row r="3" spans="5:10" ht="17.25" thickBot="1">
      <c r="E3" s="8" t="s">
        <v>78</v>
      </c>
      <c r="F3" s="9" t="s">
        <v>79</v>
      </c>
      <c r="I3" s="86" t="s">
        <v>10</v>
      </c>
      <c r="J3" s="86"/>
    </row>
    <row r="4" spans="1:10" s="12" customFormat="1" ht="19.5" customHeight="1">
      <c r="A4" s="73" t="s">
        <v>11</v>
      </c>
      <c r="B4" s="71" t="s">
        <v>80</v>
      </c>
      <c r="C4" s="71" t="s">
        <v>81</v>
      </c>
      <c r="D4" s="10" t="s">
        <v>1</v>
      </c>
      <c r="E4" s="11" t="s">
        <v>2</v>
      </c>
      <c r="F4" s="73" t="s">
        <v>12</v>
      </c>
      <c r="G4" s="71" t="s">
        <v>80</v>
      </c>
      <c r="H4" s="71" t="s">
        <v>82</v>
      </c>
      <c r="I4" s="10" t="s">
        <v>1</v>
      </c>
      <c r="J4" s="11" t="s">
        <v>2</v>
      </c>
    </row>
    <row r="5" spans="1:10" s="12" customFormat="1" ht="19.5" customHeight="1">
      <c r="A5" s="74"/>
      <c r="B5" s="72"/>
      <c r="C5" s="72"/>
      <c r="D5" s="13" t="s">
        <v>3</v>
      </c>
      <c r="E5" s="13" t="s">
        <v>4</v>
      </c>
      <c r="F5" s="74"/>
      <c r="G5" s="72"/>
      <c r="H5" s="72"/>
      <c r="I5" s="13" t="s">
        <v>3</v>
      </c>
      <c r="J5" s="13" t="s">
        <v>4</v>
      </c>
    </row>
    <row r="6" spans="1:10" ht="19.5" customHeight="1">
      <c r="A6" s="14" t="s">
        <v>15</v>
      </c>
      <c r="B6" s="15">
        <f>SUM(B7:B15)</f>
        <v>1169070000000</v>
      </c>
      <c r="C6" s="15">
        <f>SUM(C7:C15)</f>
        <v>1201436934037</v>
      </c>
      <c r="D6" s="15">
        <f>IF(C6-B6&gt;0,ABS(C6-B6),"                －")</f>
        <v>32366934037</v>
      </c>
      <c r="E6" s="15" t="str">
        <f>IF(C6-B6&lt;0,ABS(C6-B6),"                －")</f>
        <v>                －</v>
      </c>
      <c r="F6" s="4" t="s">
        <v>31</v>
      </c>
      <c r="G6" s="15">
        <v>14179166000</v>
      </c>
      <c r="H6" s="15">
        <v>11818170830</v>
      </c>
      <c r="I6" s="15" t="str">
        <f>IF(H6-G6&gt;0,ABS(H6-G6),"                －")</f>
        <v>                －</v>
      </c>
      <c r="J6" s="15">
        <f aca="true" t="shared" si="0" ref="J6:J34">IF(H6-G6&lt;0,ABS(H6-G6),"                …")</f>
        <v>2360995170</v>
      </c>
    </row>
    <row r="7" spans="1:10" ht="19.5" customHeight="1">
      <c r="A7" s="4" t="s">
        <v>16</v>
      </c>
      <c r="B7" s="15">
        <v>609670000000</v>
      </c>
      <c r="C7" s="15">
        <v>639034434216</v>
      </c>
      <c r="D7" s="15">
        <f aca="true" t="shared" si="1" ref="D7:D21">IF(C7-B7&gt;0,ABS(C7-B7),"                －")</f>
        <v>29364434216</v>
      </c>
      <c r="E7" s="15" t="str">
        <f aca="true" t="shared" si="2" ref="E7:E21">IF(C7-B7&lt;0,ABS(C7-B7),"                －")</f>
        <v>                －</v>
      </c>
      <c r="F7" s="4" t="s">
        <v>32</v>
      </c>
      <c r="G7" s="15">
        <v>45796644000</v>
      </c>
      <c r="H7" s="15">
        <v>40123659530</v>
      </c>
      <c r="I7" s="15" t="str">
        <f aca="true" t="shared" si="3" ref="I7:I34">IF(H7-G7&gt;0,ABS(H7-G7),"                －")</f>
        <v>                －</v>
      </c>
      <c r="J7" s="15">
        <f t="shared" si="0"/>
        <v>5672984470</v>
      </c>
    </row>
    <row r="8" spans="1:10" ht="19.5" customHeight="1">
      <c r="A8" s="4" t="s">
        <v>17</v>
      </c>
      <c r="B8" s="15">
        <v>9925000000</v>
      </c>
      <c r="C8" s="15">
        <v>8393038503</v>
      </c>
      <c r="D8" s="15" t="str">
        <f t="shared" si="1"/>
        <v>                －</v>
      </c>
      <c r="E8" s="15">
        <f t="shared" si="2"/>
        <v>1531961497</v>
      </c>
      <c r="F8" s="4" t="s">
        <v>33</v>
      </c>
      <c r="G8" s="15">
        <v>3525208000</v>
      </c>
      <c r="H8" s="15">
        <v>3281154196</v>
      </c>
      <c r="I8" s="15" t="str">
        <f t="shared" si="3"/>
        <v>                －</v>
      </c>
      <c r="J8" s="15">
        <f t="shared" si="0"/>
        <v>244053804</v>
      </c>
    </row>
    <row r="9" spans="1:10" ht="19.5" customHeight="1">
      <c r="A9" s="4" t="s">
        <v>18</v>
      </c>
      <c r="B9" s="15">
        <v>89000000000</v>
      </c>
      <c r="C9" s="15">
        <v>96322742714</v>
      </c>
      <c r="D9" s="15">
        <f t="shared" si="1"/>
        <v>7322742714</v>
      </c>
      <c r="E9" s="15" t="str">
        <f t="shared" si="2"/>
        <v>                －</v>
      </c>
      <c r="F9" s="4" t="s">
        <v>34</v>
      </c>
      <c r="G9" s="15">
        <v>19341773000</v>
      </c>
      <c r="H9" s="15">
        <v>17770620991</v>
      </c>
      <c r="I9" s="15" t="str">
        <f t="shared" si="3"/>
        <v>                －</v>
      </c>
      <c r="J9" s="15">
        <f t="shared" si="0"/>
        <v>1571152009</v>
      </c>
    </row>
    <row r="10" spans="1:10" ht="19.5" customHeight="1">
      <c r="A10" s="4" t="s">
        <v>19</v>
      </c>
      <c r="B10" s="15">
        <v>137671000000</v>
      </c>
      <c r="C10" s="15">
        <v>148388968096</v>
      </c>
      <c r="D10" s="15">
        <f t="shared" si="1"/>
        <v>10717968096</v>
      </c>
      <c r="E10" s="15" t="str">
        <f t="shared" si="2"/>
        <v>                －</v>
      </c>
      <c r="F10" s="4" t="s">
        <v>35</v>
      </c>
      <c r="G10" s="15">
        <v>22355955000</v>
      </c>
      <c r="H10" s="15">
        <v>22258201361</v>
      </c>
      <c r="I10" s="15" t="str">
        <f t="shared" si="3"/>
        <v>                －</v>
      </c>
      <c r="J10" s="15">
        <f t="shared" si="0"/>
        <v>97753639</v>
      </c>
    </row>
    <row r="11" spans="1:10" ht="19.5" customHeight="1">
      <c r="A11" s="4" t="s">
        <v>20</v>
      </c>
      <c r="B11" s="15">
        <v>114399000000</v>
      </c>
      <c r="C11" s="15">
        <v>93990479297</v>
      </c>
      <c r="D11" s="15" t="str">
        <f t="shared" si="1"/>
        <v>                －</v>
      </c>
      <c r="E11" s="15">
        <f t="shared" si="2"/>
        <v>20408520703</v>
      </c>
      <c r="F11" s="4" t="s">
        <v>36</v>
      </c>
      <c r="G11" s="15">
        <v>2091479000</v>
      </c>
      <c r="H11" s="15">
        <v>2019779226</v>
      </c>
      <c r="I11" s="15" t="str">
        <f t="shared" si="3"/>
        <v>                －</v>
      </c>
      <c r="J11" s="15">
        <f t="shared" si="0"/>
        <v>71699774</v>
      </c>
    </row>
    <row r="12" spans="1:10" ht="19.5" customHeight="1">
      <c r="A12" s="4" t="s">
        <v>22</v>
      </c>
      <c r="B12" s="15">
        <v>4821000000</v>
      </c>
      <c r="C12" s="15">
        <v>5859643980</v>
      </c>
      <c r="D12" s="15">
        <f t="shared" si="1"/>
        <v>1038643980</v>
      </c>
      <c r="E12" s="15" t="str">
        <f t="shared" si="2"/>
        <v>                －</v>
      </c>
      <c r="F12" s="4" t="s">
        <v>37</v>
      </c>
      <c r="G12" s="15">
        <v>133364926000</v>
      </c>
      <c r="H12" s="15">
        <v>129010317369</v>
      </c>
      <c r="I12" s="15" t="str">
        <f t="shared" si="3"/>
        <v>                －</v>
      </c>
      <c r="J12" s="15">
        <f t="shared" si="0"/>
        <v>4354608631</v>
      </c>
    </row>
    <row r="13" spans="1:10" ht="19.5" customHeight="1">
      <c r="A13" s="4" t="s">
        <v>23</v>
      </c>
      <c r="B13" s="15">
        <v>39437000000</v>
      </c>
      <c r="C13" s="15">
        <v>35728287938</v>
      </c>
      <c r="D13" s="15" t="str">
        <f t="shared" si="1"/>
        <v>                －</v>
      </c>
      <c r="E13" s="15">
        <f t="shared" si="2"/>
        <v>3708712062</v>
      </c>
      <c r="F13" s="4" t="s">
        <v>38</v>
      </c>
      <c r="G13" s="15">
        <v>29456239000</v>
      </c>
      <c r="H13" s="15">
        <v>24781328442</v>
      </c>
      <c r="I13" s="15" t="str">
        <f t="shared" si="3"/>
        <v>                －</v>
      </c>
      <c r="J13" s="15">
        <f t="shared" si="0"/>
        <v>4674910558</v>
      </c>
    </row>
    <row r="14" spans="1:10" ht="19.5" customHeight="1">
      <c r="A14" s="4" t="s">
        <v>24</v>
      </c>
      <c r="B14" s="15">
        <v>164147000000</v>
      </c>
      <c r="C14" s="15">
        <v>173719253065</v>
      </c>
      <c r="D14" s="15">
        <f t="shared" si="1"/>
        <v>9572253065</v>
      </c>
      <c r="E14" s="15" t="str">
        <f t="shared" si="2"/>
        <v>                －</v>
      </c>
      <c r="F14" s="4" t="s">
        <v>39</v>
      </c>
      <c r="G14" s="15">
        <v>294588344000</v>
      </c>
      <c r="H14" s="15">
        <v>290725912981</v>
      </c>
      <c r="I14" s="15" t="str">
        <f t="shared" si="3"/>
        <v>                －</v>
      </c>
      <c r="J14" s="15">
        <f t="shared" si="0"/>
        <v>3862431019</v>
      </c>
    </row>
    <row r="15" spans="1:10" ht="19.5" customHeight="1">
      <c r="A15" s="4" t="s">
        <v>21</v>
      </c>
      <c r="B15" s="66" t="s">
        <v>85</v>
      </c>
      <c r="C15" s="15">
        <v>86228</v>
      </c>
      <c r="D15" s="15">
        <f t="shared" si="1"/>
        <v>86228</v>
      </c>
      <c r="E15" s="15" t="str">
        <f t="shared" si="2"/>
        <v>                －</v>
      </c>
      <c r="F15" s="4" t="s">
        <v>40</v>
      </c>
      <c r="G15" s="15">
        <v>202291215000</v>
      </c>
      <c r="H15" s="15">
        <v>178444778952</v>
      </c>
      <c r="I15" s="15" t="str">
        <f t="shared" si="3"/>
        <v>                －</v>
      </c>
      <c r="J15" s="15">
        <f t="shared" si="0"/>
        <v>23846436048</v>
      </c>
    </row>
    <row r="16" spans="1:10" ht="19.5" customHeight="1">
      <c r="A16" s="4" t="s">
        <v>30</v>
      </c>
      <c r="B16" s="15">
        <v>24875107000</v>
      </c>
      <c r="C16" s="15">
        <v>22941484011</v>
      </c>
      <c r="D16" s="15" t="str">
        <f t="shared" si="1"/>
        <v>                －</v>
      </c>
      <c r="E16" s="15">
        <f t="shared" si="2"/>
        <v>1933622989</v>
      </c>
      <c r="F16" s="4" t="s">
        <v>41</v>
      </c>
      <c r="G16" s="15">
        <v>182544287000</v>
      </c>
      <c r="H16" s="15">
        <v>181631468017</v>
      </c>
      <c r="I16" s="15" t="str">
        <f t="shared" si="3"/>
        <v>                －</v>
      </c>
      <c r="J16" s="15">
        <f t="shared" si="0"/>
        <v>912818983</v>
      </c>
    </row>
    <row r="17" spans="1:10" ht="19.5" customHeight="1">
      <c r="A17" s="4" t="s">
        <v>29</v>
      </c>
      <c r="B17" s="15">
        <v>59896526000</v>
      </c>
      <c r="C17" s="15">
        <v>56013552234</v>
      </c>
      <c r="D17" s="15" t="str">
        <f t="shared" si="1"/>
        <v>                －</v>
      </c>
      <c r="E17" s="15">
        <f t="shared" si="2"/>
        <v>3882973766</v>
      </c>
      <c r="F17" s="4" t="s">
        <v>42</v>
      </c>
      <c r="G17" s="15">
        <v>28383303000</v>
      </c>
      <c r="H17" s="15">
        <v>28125135083</v>
      </c>
      <c r="I17" s="15" t="str">
        <f t="shared" si="3"/>
        <v>                －</v>
      </c>
      <c r="J17" s="15">
        <f t="shared" si="0"/>
        <v>258167917</v>
      </c>
    </row>
    <row r="18" spans="1:10" ht="19.5" customHeight="1">
      <c r="A18" s="4" t="s">
        <v>25</v>
      </c>
      <c r="B18" s="15">
        <v>79276293000</v>
      </c>
      <c r="C18" s="15">
        <v>63281973729</v>
      </c>
      <c r="D18" s="15" t="str">
        <f t="shared" si="1"/>
        <v>                －</v>
      </c>
      <c r="E18" s="15">
        <f t="shared" si="2"/>
        <v>15994319271</v>
      </c>
      <c r="F18" s="4" t="s">
        <v>43</v>
      </c>
      <c r="G18" s="15">
        <v>55079755000</v>
      </c>
      <c r="H18" s="15">
        <v>51201785710</v>
      </c>
      <c r="I18" s="15" t="str">
        <f t="shared" si="3"/>
        <v>                －</v>
      </c>
      <c r="J18" s="15">
        <f t="shared" si="0"/>
        <v>3877969290</v>
      </c>
    </row>
    <row r="19" spans="1:10" ht="19.5" customHeight="1">
      <c r="A19" s="4" t="s">
        <v>26</v>
      </c>
      <c r="B19" s="15">
        <v>262807805000</v>
      </c>
      <c r="C19" s="15">
        <v>257995173541.92</v>
      </c>
      <c r="D19" s="15" t="str">
        <f t="shared" si="1"/>
        <v>                －</v>
      </c>
      <c r="E19" s="15">
        <f t="shared" si="2"/>
        <v>4812631458.079987</v>
      </c>
      <c r="F19" s="4" t="s">
        <v>44</v>
      </c>
      <c r="G19" s="15">
        <v>82185608000</v>
      </c>
      <c r="H19" s="15">
        <v>75193601942</v>
      </c>
      <c r="I19" s="15" t="str">
        <f t="shared" si="3"/>
        <v>                －</v>
      </c>
      <c r="J19" s="15">
        <f t="shared" si="0"/>
        <v>6992006058</v>
      </c>
    </row>
    <row r="20" spans="1:10" ht="19.5" customHeight="1">
      <c r="A20" s="4" t="s">
        <v>27</v>
      </c>
      <c r="B20" s="15">
        <v>20000</v>
      </c>
      <c r="C20" s="15">
        <v>1104</v>
      </c>
      <c r="D20" s="15" t="str">
        <f t="shared" si="1"/>
        <v>                －</v>
      </c>
      <c r="E20" s="15">
        <f t="shared" si="2"/>
        <v>18896</v>
      </c>
      <c r="F20" s="4" t="s">
        <v>45</v>
      </c>
      <c r="G20" s="15">
        <v>157827000</v>
      </c>
      <c r="H20" s="15">
        <v>128438686</v>
      </c>
      <c r="I20" s="15" t="str">
        <f t="shared" si="3"/>
        <v>                －</v>
      </c>
      <c r="J20" s="15">
        <f t="shared" si="0"/>
        <v>29388314</v>
      </c>
    </row>
    <row r="21" spans="1:10" ht="19.5" customHeight="1">
      <c r="A21" s="4" t="s">
        <v>28</v>
      </c>
      <c r="B21" s="15">
        <v>49888849000</v>
      </c>
      <c r="C21" s="15">
        <v>57867477039.28</v>
      </c>
      <c r="D21" s="15">
        <f t="shared" si="1"/>
        <v>7978628039.279999</v>
      </c>
      <c r="E21" s="15" t="str">
        <f t="shared" si="2"/>
        <v>                －</v>
      </c>
      <c r="F21" s="4" t="s">
        <v>46</v>
      </c>
      <c r="G21" s="15">
        <v>1572902000</v>
      </c>
      <c r="H21" s="15">
        <v>1390861933</v>
      </c>
      <c r="I21" s="15" t="str">
        <f t="shared" si="3"/>
        <v>                －</v>
      </c>
      <c r="J21" s="15">
        <f t="shared" si="0"/>
        <v>182040067</v>
      </c>
    </row>
    <row r="22" spans="1:10" ht="19.5" customHeight="1">
      <c r="A22" s="78" t="s">
        <v>69</v>
      </c>
      <c r="B22" s="70">
        <f>B6+B16+B17+B18+B19+B20+B21</f>
        <v>1645814600000</v>
      </c>
      <c r="C22" s="70">
        <f>C6+C16+C17+C18+C19+C20+C21</f>
        <v>1659536595696.2</v>
      </c>
      <c r="D22" s="70">
        <f>IF(C22-B22&gt;0,ABS(C22-B22),"                －")</f>
        <v>13721995696.199951</v>
      </c>
      <c r="E22" s="76" t="str">
        <f>IF(C22-B22&lt;0,ABS(C22-B22),"                －")</f>
        <v>                －</v>
      </c>
      <c r="F22" s="79" t="s">
        <v>57</v>
      </c>
      <c r="G22" s="77">
        <v>132997700000</v>
      </c>
      <c r="H22" s="77">
        <v>132511342877</v>
      </c>
      <c r="I22" s="77" t="str">
        <f t="shared" si="3"/>
        <v>                －</v>
      </c>
      <c r="J22" s="80">
        <f t="shared" si="0"/>
        <v>486357123</v>
      </c>
    </row>
    <row r="23" spans="1:10" ht="19.5" customHeight="1">
      <c r="A23" s="78"/>
      <c r="B23" s="70"/>
      <c r="C23" s="70"/>
      <c r="D23" s="70"/>
      <c r="E23" s="76"/>
      <c r="F23" s="79"/>
      <c r="G23" s="77"/>
      <c r="H23" s="77"/>
      <c r="I23" s="77"/>
      <c r="J23" s="80"/>
    </row>
    <row r="24" spans="1:10" ht="19.5" customHeight="1">
      <c r="A24" s="19" t="s">
        <v>7</v>
      </c>
      <c r="B24" s="15"/>
      <c r="C24" s="15">
        <v>20513966294.51</v>
      </c>
      <c r="D24" s="18"/>
      <c r="E24" s="20"/>
      <c r="F24" s="4" t="s">
        <v>47</v>
      </c>
      <c r="G24" s="15">
        <v>42859869000</v>
      </c>
      <c r="H24" s="15">
        <v>41888711167</v>
      </c>
      <c r="I24" s="15" t="str">
        <f t="shared" si="3"/>
        <v>                －</v>
      </c>
      <c r="J24" s="15">
        <f t="shared" si="0"/>
        <v>971157833</v>
      </c>
    </row>
    <row r="25" spans="1:10" s="12" customFormat="1" ht="19.5" customHeight="1">
      <c r="A25" s="19" t="s">
        <v>13</v>
      </c>
      <c r="B25" s="15"/>
      <c r="C25" s="15">
        <v>1184539</v>
      </c>
      <c r="D25" s="16"/>
      <c r="E25" s="21"/>
      <c r="F25" s="4" t="s">
        <v>48</v>
      </c>
      <c r="G25" s="15">
        <v>3073715000</v>
      </c>
      <c r="H25" s="15">
        <v>3043749204</v>
      </c>
      <c r="I25" s="15" t="str">
        <f t="shared" si="3"/>
        <v>                －</v>
      </c>
      <c r="J25" s="15">
        <f t="shared" si="0"/>
        <v>29965796</v>
      </c>
    </row>
    <row r="26" spans="1:10" s="12" customFormat="1" ht="19.5" customHeight="1">
      <c r="A26" s="19" t="s">
        <v>61</v>
      </c>
      <c r="B26" s="15"/>
      <c r="C26" s="15">
        <v>8149200759.5</v>
      </c>
      <c r="D26" s="16" t="s">
        <v>0</v>
      </c>
      <c r="E26" s="21"/>
      <c r="F26" s="4" t="s">
        <v>49</v>
      </c>
      <c r="G26" s="15">
        <v>98522968000</v>
      </c>
      <c r="H26" s="15">
        <v>93320255120</v>
      </c>
      <c r="I26" s="15" t="str">
        <f t="shared" si="3"/>
        <v>                －</v>
      </c>
      <c r="J26" s="15">
        <f t="shared" si="0"/>
        <v>5202712880</v>
      </c>
    </row>
    <row r="27" spans="1:10" s="12" customFormat="1" ht="19.5" customHeight="1">
      <c r="A27" s="78" t="s">
        <v>70</v>
      </c>
      <c r="B27" s="85"/>
      <c r="C27" s="70">
        <f>SUM(C24:C26)</f>
        <v>28664351593.01</v>
      </c>
      <c r="D27" s="70" t="s">
        <v>0</v>
      </c>
      <c r="E27" s="76"/>
      <c r="F27" s="4" t="s">
        <v>50</v>
      </c>
      <c r="G27" s="15">
        <v>54714201000</v>
      </c>
      <c r="H27" s="15">
        <v>54404394264</v>
      </c>
      <c r="I27" s="15" t="str">
        <f t="shared" si="3"/>
        <v>                －</v>
      </c>
      <c r="J27" s="15">
        <f t="shared" si="0"/>
        <v>309806736</v>
      </c>
    </row>
    <row r="28" spans="1:10" s="12" customFormat="1" ht="19.5" customHeight="1">
      <c r="A28" s="78"/>
      <c r="B28" s="85"/>
      <c r="C28" s="70"/>
      <c r="D28" s="70" t="s">
        <v>0</v>
      </c>
      <c r="E28" s="76"/>
      <c r="F28" s="4" t="s">
        <v>51</v>
      </c>
      <c r="G28" s="15">
        <v>69049308000</v>
      </c>
      <c r="H28" s="15">
        <v>67686409821</v>
      </c>
      <c r="I28" s="15" t="str">
        <f t="shared" si="3"/>
        <v>                －</v>
      </c>
      <c r="J28" s="15">
        <f t="shared" si="0"/>
        <v>1362898179</v>
      </c>
    </row>
    <row r="29" spans="1:10" ht="19.5" customHeight="1">
      <c r="A29" s="75" t="s">
        <v>87</v>
      </c>
      <c r="B29" s="22"/>
      <c r="C29" s="77">
        <v>1506738837</v>
      </c>
      <c r="D29" s="23"/>
      <c r="E29" s="15"/>
      <c r="F29" s="4" t="s">
        <v>52</v>
      </c>
      <c r="G29" s="15">
        <v>6395430000</v>
      </c>
      <c r="H29" s="15">
        <v>5061064159</v>
      </c>
      <c r="I29" s="15" t="str">
        <f t="shared" si="3"/>
        <v>                －</v>
      </c>
      <c r="J29" s="15">
        <f t="shared" si="0"/>
        <v>1334365841</v>
      </c>
    </row>
    <row r="30" spans="1:10" ht="19.5" customHeight="1">
      <c r="A30" s="75"/>
      <c r="B30" s="24"/>
      <c r="C30" s="77"/>
      <c r="D30" s="16"/>
      <c r="E30" s="15"/>
      <c r="F30" s="4" t="s">
        <v>53</v>
      </c>
      <c r="G30" s="15">
        <v>13856990000</v>
      </c>
      <c r="H30" s="15">
        <v>13630286693</v>
      </c>
      <c r="I30" s="15" t="str">
        <f t="shared" si="3"/>
        <v>                －</v>
      </c>
      <c r="J30" s="15">
        <f t="shared" si="0"/>
        <v>226703307</v>
      </c>
    </row>
    <row r="31" spans="1:10" ht="19.5" customHeight="1">
      <c r="A31" s="75" t="s">
        <v>95</v>
      </c>
      <c r="B31" s="77"/>
      <c r="C31" s="77">
        <v>95822</v>
      </c>
      <c r="D31" s="25"/>
      <c r="E31" s="25"/>
      <c r="F31" s="4" t="s">
        <v>54</v>
      </c>
      <c r="G31" s="15">
        <v>243190305000</v>
      </c>
      <c r="H31" s="15">
        <v>231671886931</v>
      </c>
      <c r="I31" s="15" t="str">
        <f t="shared" si="3"/>
        <v>                －</v>
      </c>
      <c r="J31" s="15">
        <f t="shared" si="0"/>
        <v>11518418069</v>
      </c>
    </row>
    <row r="32" spans="1:10" ht="19.5" customHeight="1">
      <c r="A32" s="75"/>
      <c r="B32" s="77"/>
      <c r="C32" s="77"/>
      <c r="D32" s="15"/>
      <c r="E32" s="15"/>
      <c r="F32" s="4" t="s">
        <v>55</v>
      </c>
      <c r="G32" s="15">
        <v>2000000000</v>
      </c>
      <c r="H32" s="15">
        <v>1338711000</v>
      </c>
      <c r="I32" s="15" t="str">
        <f t="shared" si="3"/>
        <v>                －</v>
      </c>
      <c r="J32" s="15">
        <f t="shared" si="0"/>
        <v>661289000</v>
      </c>
    </row>
    <row r="33" spans="1:10" ht="19.5" customHeight="1">
      <c r="A33" s="75" t="s">
        <v>94</v>
      </c>
      <c r="B33" s="77"/>
      <c r="C33" s="77">
        <v>112380357</v>
      </c>
      <c r="D33" s="25"/>
      <c r="E33" s="25"/>
      <c r="F33" s="4" t="s">
        <v>56</v>
      </c>
      <c r="G33" s="15">
        <v>28863000</v>
      </c>
      <c r="H33" s="67" t="s">
        <v>86</v>
      </c>
      <c r="I33" s="15" t="str">
        <f t="shared" si="3"/>
        <v>                －</v>
      </c>
      <c r="J33" s="15">
        <f t="shared" si="0"/>
        <v>28863000</v>
      </c>
    </row>
    <row r="34" spans="1:10" ht="19.5" customHeight="1">
      <c r="A34" s="75"/>
      <c r="B34" s="77"/>
      <c r="C34" s="77"/>
      <c r="D34" s="15"/>
      <c r="E34" s="15"/>
      <c r="F34" s="4" t="s">
        <v>63</v>
      </c>
      <c r="G34" s="15">
        <v>4807951000</v>
      </c>
      <c r="H34" s="15">
        <v>4262185201</v>
      </c>
      <c r="I34" s="15" t="str">
        <f t="shared" si="3"/>
        <v>                －</v>
      </c>
      <c r="J34" s="15">
        <f t="shared" si="0"/>
        <v>545765799</v>
      </c>
    </row>
    <row r="35" spans="1:10" ht="19.5" customHeight="1">
      <c r="A35" s="78" t="s">
        <v>66</v>
      </c>
      <c r="B35" s="77"/>
      <c r="C35" s="70">
        <f>SUM(C29:C34)</f>
        <v>1619215016</v>
      </c>
      <c r="D35" s="25"/>
      <c r="E35" s="25"/>
      <c r="F35" s="78" t="s">
        <v>58</v>
      </c>
      <c r="G35" s="70">
        <f>SUM(G6:G34)</f>
        <v>1788411931000</v>
      </c>
      <c r="H35" s="70">
        <f>SUM(H6:H34)</f>
        <v>1706724211686</v>
      </c>
      <c r="I35" s="70" t="str">
        <f>IF(H35-G35&gt;0,ABS(H35-G35),"                －")</f>
        <v>                －</v>
      </c>
      <c r="J35" s="76">
        <f>SUM(J6:J34)</f>
        <v>81687719314</v>
      </c>
    </row>
    <row r="36" spans="1:10" ht="19.5" customHeight="1">
      <c r="A36" s="78"/>
      <c r="B36" s="77"/>
      <c r="C36" s="70"/>
      <c r="D36" s="24"/>
      <c r="E36" s="26"/>
      <c r="F36" s="78"/>
      <c r="G36" s="70"/>
      <c r="H36" s="70"/>
      <c r="I36" s="70"/>
      <c r="J36" s="76"/>
    </row>
    <row r="37" spans="1:10" s="12" customFormat="1" ht="19.5" customHeight="1">
      <c r="A37" s="27" t="s">
        <v>59</v>
      </c>
      <c r="B37" s="28">
        <v>205300791000</v>
      </c>
      <c r="C37" s="29">
        <v>85005450564</v>
      </c>
      <c r="D37" s="15" t="str">
        <f>IF(C37-B37&gt;0,ABS(C37-B37),"                －")</f>
        <v>                －</v>
      </c>
      <c r="E37" s="15">
        <f>IF(C37-B37&lt;0,ABS(C37-B37),"                …")</f>
        <v>120295340436</v>
      </c>
      <c r="F37" s="31" t="s">
        <v>14</v>
      </c>
      <c r="G37" s="18"/>
      <c r="H37" s="15">
        <v>46110288681</v>
      </c>
      <c r="I37" s="15"/>
      <c r="J37" s="15"/>
    </row>
    <row r="38" spans="1:10" s="12" customFormat="1" ht="19.5" customHeight="1">
      <c r="A38" s="27" t="s">
        <v>62</v>
      </c>
      <c r="B38" s="24"/>
      <c r="C38" s="29">
        <v>11000000000</v>
      </c>
      <c r="D38" s="15"/>
      <c r="E38" s="15"/>
      <c r="F38" s="33" t="s">
        <v>8</v>
      </c>
      <c r="G38" s="18"/>
      <c r="H38" s="15">
        <v>779375150.5</v>
      </c>
      <c r="I38" s="15"/>
      <c r="J38" s="15"/>
    </row>
    <row r="39" spans="1:10" s="35" customFormat="1" ht="19.5" customHeight="1">
      <c r="A39" s="75" t="s">
        <v>67</v>
      </c>
      <c r="B39" s="30"/>
      <c r="C39" s="77">
        <v>199140955</v>
      </c>
      <c r="D39" s="15"/>
      <c r="E39" s="15"/>
      <c r="F39" s="78" t="s">
        <v>72</v>
      </c>
      <c r="G39" s="18"/>
      <c r="H39" s="70">
        <f>SUM(H37:H38)</f>
        <v>46889663831.5</v>
      </c>
      <c r="I39" s="17"/>
      <c r="J39" s="17"/>
    </row>
    <row r="40" spans="1:10" s="35" customFormat="1" ht="19.5" customHeight="1">
      <c r="A40" s="75"/>
      <c r="B40" s="32"/>
      <c r="C40" s="77"/>
      <c r="D40" s="15"/>
      <c r="E40" s="15"/>
      <c r="F40" s="78"/>
      <c r="G40" s="15"/>
      <c r="H40" s="70"/>
      <c r="I40" s="17"/>
      <c r="J40" s="17"/>
    </row>
    <row r="41" spans="1:10" s="35" customFormat="1" ht="19.5" customHeight="1" thickBot="1">
      <c r="A41" s="81" t="s">
        <v>71</v>
      </c>
      <c r="B41" s="91"/>
      <c r="C41" s="83">
        <v>996563821</v>
      </c>
      <c r="D41" s="95"/>
      <c r="E41" s="97"/>
      <c r="F41" s="81" t="s">
        <v>87</v>
      </c>
      <c r="G41" s="15"/>
      <c r="H41" s="83">
        <v>3017637056</v>
      </c>
      <c r="I41" s="17"/>
      <c r="J41" s="17"/>
    </row>
    <row r="42" spans="1:10" s="38" customFormat="1" ht="19.5" customHeight="1" thickBot="1">
      <c r="A42" s="82"/>
      <c r="B42" s="92"/>
      <c r="C42" s="84"/>
      <c r="D42" s="96"/>
      <c r="E42" s="98"/>
      <c r="F42" s="82"/>
      <c r="G42" s="36"/>
      <c r="H42" s="84"/>
      <c r="I42" s="37"/>
      <c r="J42" s="36"/>
    </row>
    <row r="43" spans="1:10" s="38" customFormat="1" ht="18.75" customHeight="1" thickBot="1">
      <c r="A43" s="82" t="s">
        <v>65</v>
      </c>
      <c r="B43" s="93"/>
      <c r="C43" s="84">
        <v>100000000</v>
      </c>
      <c r="D43" s="96"/>
      <c r="E43" s="98"/>
      <c r="F43" s="82" t="s">
        <v>99</v>
      </c>
      <c r="G43" s="39"/>
      <c r="H43" s="84">
        <v>60000</v>
      </c>
      <c r="I43" s="39"/>
      <c r="J43" s="40"/>
    </row>
    <row r="44" spans="1:10" s="38" customFormat="1" ht="18.75" customHeight="1">
      <c r="A44" s="87"/>
      <c r="B44" s="94"/>
      <c r="C44" s="88"/>
      <c r="D44" s="100"/>
      <c r="E44" s="99"/>
      <c r="F44" s="87"/>
      <c r="G44" s="42"/>
      <c r="H44" s="88"/>
      <c r="I44" s="24"/>
      <c r="J44" s="26"/>
    </row>
    <row r="45" spans="1:10" s="38" customFormat="1" ht="18.75" customHeight="1" thickBot="1">
      <c r="A45" s="81" t="s">
        <v>73</v>
      </c>
      <c r="B45" s="68"/>
      <c r="C45" s="83">
        <v>855000000</v>
      </c>
      <c r="D45" s="15"/>
      <c r="E45" s="15"/>
      <c r="F45" s="75" t="s">
        <v>67</v>
      </c>
      <c r="G45" s="18"/>
      <c r="H45" s="77">
        <v>19706181</v>
      </c>
      <c r="I45" s="18"/>
      <c r="J45" s="20"/>
    </row>
    <row r="46" spans="1:10" s="38" customFormat="1" ht="18.75" customHeight="1">
      <c r="A46" s="87"/>
      <c r="B46" s="41"/>
      <c r="C46" s="88"/>
      <c r="D46" s="15"/>
      <c r="E46" s="15"/>
      <c r="F46" s="75"/>
      <c r="G46" s="18"/>
      <c r="H46" s="77"/>
      <c r="I46" s="15"/>
      <c r="J46" s="15"/>
    </row>
    <row r="47" spans="1:10" s="38" customFormat="1" ht="18.75" customHeight="1">
      <c r="A47" s="75" t="s">
        <v>97</v>
      </c>
      <c r="B47" s="43"/>
      <c r="C47" s="77">
        <v>796993343</v>
      </c>
      <c r="D47" s="15"/>
      <c r="E47" s="15"/>
      <c r="F47" s="75" t="s">
        <v>98</v>
      </c>
      <c r="G47" s="18"/>
      <c r="H47" s="77">
        <v>427610519</v>
      </c>
      <c r="I47" s="15"/>
      <c r="J47" s="15"/>
    </row>
    <row r="48" spans="1:10" s="38" customFormat="1" ht="18.75" customHeight="1">
      <c r="A48" s="75"/>
      <c r="B48" s="34"/>
      <c r="C48" s="77"/>
      <c r="D48" s="18"/>
      <c r="E48" s="44"/>
      <c r="F48" s="75"/>
      <c r="G48" s="18"/>
      <c r="H48" s="77"/>
      <c r="I48" s="15"/>
      <c r="J48" s="15"/>
    </row>
    <row r="49" spans="1:10" s="38" customFormat="1" ht="18.75" customHeight="1">
      <c r="A49" s="75" t="s">
        <v>96</v>
      </c>
      <c r="B49" s="44"/>
      <c r="C49" s="77">
        <v>498711433</v>
      </c>
      <c r="D49" s="15"/>
      <c r="E49" s="15"/>
      <c r="F49" s="75" t="s">
        <v>71</v>
      </c>
      <c r="G49" s="18"/>
      <c r="H49" s="77">
        <v>432217584</v>
      </c>
      <c r="I49" s="15"/>
      <c r="J49" s="15"/>
    </row>
    <row r="50" spans="1:10" s="38" customFormat="1" ht="18.75" customHeight="1">
      <c r="A50" s="75"/>
      <c r="B50" s="44"/>
      <c r="C50" s="77"/>
      <c r="D50" s="15"/>
      <c r="E50" s="15"/>
      <c r="F50" s="75"/>
      <c r="G50" s="18"/>
      <c r="H50" s="77"/>
      <c r="I50" s="15"/>
      <c r="J50" s="15"/>
    </row>
    <row r="51" spans="1:10" s="38" customFormat="1" ht="18.75" customHeight="1">
      <c r="A51" s="75" t="s">
        <v>95</v>
      </c>
      <c r="B51" s="44"/>
      <c r="C51" s="77">
        <v>32900000000</v>
      </c>
      <c r="D51" s="15"/>
      <c r="E51" s="15"/>
      <c r="F51" s="75" t="s">
        <v>73</v>
      </c>
      <c r="G51" s="18"/>
      <c r="H51" s="77">
        <v>92556231</v>
      </c>
      <c r="I51" s="15"/>
      <c r="J51" s="15"/>
    </row>
    <row r="52" spans="1:10" s="38" customFormat="1" ht="18.75" customHeight="1">
      <c r="A52" s="75"/>
      <c r="B52" s="44"/>
      <c r="C52" s="77"/>
      <c r="D52" s="15"/>
      <c r="E52" s="15"/>
      <c r="F52" s="75" t="s">
        <v>64</v>
      </c>
      <c r="G52" s="18"/>
      <c r="H52" s="77"/>
      <c r="I52" s="15"/>
      <c r="J52" s="15"/>
    </row>
    <row r="53" spans="1:10" ht="18.75" customHeight="1">
      <c r="A53" s="75" t="s">
        <v>68</v>
      </c>
      <c r="B53" s="44"/>
      <c r="C53" s="77">
        <v>6200000000</v>
      </c>
      <c r="D53" s="15"/>
      <c r="E53" s="15"/>
      <c r="F53" s="75" t="s">
        <v>65</v>
      </c>
      <c r="G53" s="42"/>
      <c r="H53" s="77">
        <v>172020138</v>
      </c>
      <c r="I53" s="15"/>
      <c r="J53" s="15"/>
    </row>
    <row r="54" spans="1:10" ht="18.75" customHeight="1">
      <c r="A54" s="75"/>
      <c r="B54" s="44"/>
      <c r="C54" s="77"/>
      <c r="D54" s="15"/>
      <c r="E54" s="15"/>
      <c r="F54" s="75"/>
      <c r="G54" s="18"/>
      <c r="H54" s="77"/>
      <c r="I54" s="15"/>
      <c r="J54" s="15"/>
    </row>
    <row r="55" spans="1:10" ht="18.75" customHeight="1">
      <c r="A55" s="75" t="s">
        <v>94</v>
      </c>
      <c r="B55" s="77">
        <v>158943284000</v>
      </c>
      <c r="C55" s="77">
        <v>87118258730</v>
      </c>
      <c r="D55" s="77" t="str">
        <f>IF(C55-B55&gt;0,ABS(C55-B55),"                －")</f>
        <v>                －</v>
      </c>
      <c r="E55" s="80">
        <f>IF(C55-B55&lt;0,ABS(C55-B55),"                …")</f>
        <v>71825025270</v>
      </c>
      <c r="F55" s="75" t="s">
        <v>97</v>
      </c>
      <c r="G55" s="18"/>
      <c r="H55" s="77">
        <v>321745771</v>
      </c>
      <c r="I55" s="25"/>
      <c r="J55" s="25"/>
    </row>
    <row r="56" spans="1:10" ht="18.75" customHeight="1">
      <c r="A56" s="75"/>
      <c r="B56" s="77"/>
      <c r="C56" s="77"/>
      <c r="D56" s="77"/>
      <c r="E56" s="80"/>
      <c r="F56" s="75"/>
      <c r="G56" s="18"/>
      <c r="H56" s="77"/>
      <c r="I56" s="15"/>
      <c r="J56" s="15"/>
    </row>
    <row r="57" spans="1:10" s="46" customFormat="1" ht="18.75" customHeight="1">
      <c r="A57" s="75" t="s">
        <v>88</v>
      </c>
      <c r="B57" s="77">
        <v>11030000000</v>
      </c>
      <c r="C57" s="77">
        <v>1000000000</v>
      </c>
      <c r="D57" s="77" t="str">
        <f>IF(C57-B57&gt;0,ABS(C57-B57),"                －")</f>
        <v>                －</v>
      </c>
      <c r="E57" s="80">
        <f>IF(C57-B57&lt;0,ABS(C57-B57),"                …")</f>
        <v>10030000000</v>
      </c>
      <c r="F57" s="75" t="s">
        <v>96</v>
      </c>
      <c r="G57" s="18"/>
      <c r="H57" s="77">
        <v>1025883480</v>
      </c>
      <c r="I57" s="15"/>
      <c r="J57" s="15"/>
    </row>
    <row r="58" spans="1:10" ht="18.75" customHeight="1">
      <c r="A58" s="75"/>
      <c r="B58" s="77"/>
      <c r="C58" s="77"/>
      <c r="D58" s="77"/>
      <c r="E58" s="80"/>
      <c r="F58" s="75"/>
      <c r="G58" s="18"/>
      <c r="H58" s="77"/>
      <c r="I58" s="15"/>
      <c r="J58" s="15"/>
    </row>
    <row r="59" spans="1:10" ht="18.75" customHeight="1">
      <c r="A59" s="69" t="s">
        <v>74</v>
      </c>
      <c r="B59" s="16"/>
      <c r="C59" s="70">
        <f>SUM(C37:C58)</f>
        <v>226670118846</v>
      </c>
      <c r="D59" s="15"/>
      <c r="E59" s="15"/>
      <c r="F59" s="75" t="s">
        <v>95</v>
      </c>
      <c r="G59" s="18"/>
      <c r="H59" s="77">
        <v>23135228498</v>
      </c>
      <c r="I59" s="15"/>
      <c r="J59" s="15"/>
    </row>
    <row r="60" spans="1:10" ht="18.75" customHeight="1">
      <c r="A60" s="69"/>
      <c r="B60" s="47"/>
      <c r="C60" s="70"/>
      <c r="D60" s="15"/>
      <c r="E60" s="15"/>
      <c r="F60" s="75"/>
      <c r="G60" s="18"/>
      <c r="H60" s="77"/>
      <c r="I60" s="15"/>
      <c r="J60" s="15"/>
    </row>
    <row r="61" spans="1:10" ht="18.75" customHeight="1">
      <c r="A61" s="48"/>
      <c r="B61" s="47"/>
      <c r="C61" s="18"/>
      <c r="D61" s="15"/>
      <c r="E61" s="15"/>
      <c r="F61" s="75" t="s">
        <v>68</v>
      </c>
      <c r="G61" s="18"/>
      <c r="H61" s="77">
        <v>5156122375</v>
      </c>
      <c r="I61" s="15"/>
      <c r="J61" s="15"/>
    </row>
    <row r="62" spans="1:10" ht="18.75" customHeight="1">
      <c r="A62" s="48"/>
      <c r="B62" s="47"/>
      <c r="C62" s="18"/>
      <c r="D62" s="15"/>
      <c r="E62" s="15"/>
      <c r="F62" s="75" t="s">
        <v>64</v>
      </c>
      <c r="G62" s="18"/>
      <c r="H62" s="77"/>
      <c r="I62" s="15"/>
      <c r="J62" s="15"/>
    </row>
    <row r="63" spans="1:10" ht="18.75" customHeight="1">
      <c r="A63" s="48"/>
      <c r="B63" s="47"/>
      <c r="C63" s="18"/>
      <c r="D63" s="15"/>
      <c r="E63" s="15"/>
      <c r="F63" s="75" t="s">
        <v>94</v>
      </c>
      <c r="G63" s="77">
        <v>158943284000</v>
      </c>
      <c r="H63" s="77">
        <v>106072427763</v>
      </c>
      <c r="I63" s="70" t="str">
        <f>IF(H63-G63&gt;0,ABS(H63-G63),"                －")</f>
        <v>                －</v>
      </c>
      <c r="J63" s="80">
        <f>IF(H63-G63&lt;0,ABS(H63-G63),"                …")</f>
        <v>52870856237</v>
      </c>
    </row>
    <row r="64" spans="1:10" ht="18.75" customHeight="1">
      <c r="A64" s="48"/>
      <c r="B64" s="47"/>
      <c r="C64" s="18"/>
      <c r="D64" s="15"/>
      <c r="E64" s="15"/>
      <c r="F64" s="75"/>
      <c r="G64" s="77"/>
      <c r="H64" s="77"/>
      <c r="I64" s="70"/>
      <c r="J64" s="80"/>
    </row>
    <row r="65" spans="1:10" ht="18.75" customHeight="1">
      <c r="A65" s="48"/>
      <c r="B65" s="47"/>
      <c r="C65" s="18"/>
      <c r="D65" s="15"/>
      <c r="E65" s="15"/>
      <c r="F65" s="75" t="s">
        <v>88</v>
      </c>
      <c r="G65" s="77">
        <v>11030000000</v>
      </c>
      <c r="H65" s="77">
        <v>4015000540</v>
      </c>
      <c r="I65" s="70" t="str">
        <f>IF(H65-G65&gt;0,ABS(H65-G65),"                －")</f>
        <v>                －</v>
      </c>
      <c r="J65" s="80">
        <f>IF(H65-G65&lt;0,ABS(H65-G65),"                …")</f>
        <v>7014999460</v>
      </c>
    </row>
    <row r="66" spans="1:10" ht="18.75" customHeight="1">
      <c r="A66" s="48"/>
      <c r="B66" s="47"/>
      <c r="C66" s="18"/>
      <c r="D66" s="15"/>
      <c r="E66" s="15"/>
      <c r="F66" s="75"/>
      <c r="G66" s="77"/>
      <c r="H66" s="77"/>
      <c r="I66" s="70"/>
      <c r="J66" s="80" t="str">
        <f>IF(H66-G66&lt;0,ABS(H66-G66),"                …")</f>
        <v>                …</v>
      </c>
    </row>
    <row r="67" spans="1:10" ht="18.75" customHeight="1">
      <c r="A67" s="48"/>
      <c r="B67" s="47"/>
      <c r="C67" s="18"/>
      <c r="D67" s="18"/>
      <c r="E67" s="15"/>
      <c r="F67" s="69" t="s">
        <v>83</v>
      </c>
      <c r="G67" s="18"/>
      <c r="H67" s="70">
        <f>SUM(H41:H66)</f>
        <v>143888216136</v>
      </c>
      <c r="I67" s="15"/>
      <c r="J67" s="15"/>
    </row>
    <row r="68" spans="1:10" ht="18.75" customHeight="1">
      <c r="A68" s="48"/>
      <c r="B68" s="47"/>
      <c r="C68" s="18"/>
      <c r="D68" s="18"/>
      <c r="E68" s="15"/>
      <c r="F68" s="69"/>
      <c r="G68" s="18"/>
      <c r="H68" s="70"/>
      <c r="I68" s="15"/>
      <c r="J68" s="15"/>
    </row>
    <row r="69" spans="1:10" ht="18.75" customHeight="1">
      <c r="A69" s="48"/>
      <c r="B69" s="47"/>
      <c r="C69" s="18"/>
      <c r="D69" s="18"/>
      <c r="E69" s="15"/>
      <c r="F69" s="31" t="s">
        <v>84</v>
      </c>
      <c r="G69" s="18">
        <v>66000000000</v>
      </c>
      <c r="H69" s="18">
        <v>66000000000</v>
      </c>
      <c r="I69" s="15" t="str">
        <f>IF(H69-G69&gt;0,ABS(H69-G69),"                －")</f>
        <v>                －</v>
      </c>
      <c r="J69" s="15" t="str">
        <f>IF(H69-G69&lt;0,ABS(H69-G69),"                －")</f>
        <v>                －</v>
      </c>
    </row>
    <row r="70" spans="1:10" ht="18.75" customHeight="1">
      <c r="A70" s="69" t="s">
        <v>75</v>
      </c>
      <c r="B70" s="50"/>
      <c r="C70" s="70">
        <f>C22+C27+C35+C59</f>
        <v>1916490281151.21</v>
      </c>
      <c r="D70" s="15"/>
      <c r="E70" s="15"/>
      <c r="F70" s="69" t="s">
        <v>76</v>
      </c>
      <c r="G70" s="16"/>
      <c r="H70" s="70">
        <f>H35+H39+H67+H69</f>
        <v>1963502091653.5</v>
      </c>
      <c r="I70" s="23"/>
      <c r="J70" s="15"/>
    </row>
    <row r="71" spans="1:10" ht="18.75" customHeight="1">
      <c r="A71" s="69"/>
      <c r="B71" s="16"/>
      <c r="C71" s="70"/>
      <c r="D71" s="24"/>
      <c r="E71" s="44"/>
      <c r="F71" s="69"/>
      <c r="G71" s="16"/>
      <c r="H71" s="70"/>
      <c r="I71" s="23"/>
      <c r="J71" s="15"/>
    </row>
    <row r="72" spans="1:10" s="12" customFormat="1" ht="24.75" customHeight="1">
      <c r="A72" s="49"/>
      <c r="B72" s="16"/>
      <c r="C72" s="24"/>
      <c r="D72" s="24"/>
      <c r="E72" s="44"/>
      <c r="F72" s="31" t="s">
        <v>89</v>
      </c>
      <c r="G72" s="52"/>
      <c r="H72" s="53">
        <f>C70-H70</f>
        <v>-47011810502.29004</v>
      </c>
      <c r="I72" s="18"/>
      <c r="J72" s="15"/>
    </row>
    <row r="73" spans="1:10" s="12" customFormat="1" ht="24.75" customHeight="1">
      <c r="A73" s="45"/>
      <c r="B73" s="51"/>
      <c r="C73" s="16"/>
      <c r="D73" s="24"/>
      <c r="E73" s="44"/>
      <c r="F73" s="31" t="s">
        <v>90</v>
      </c>
      <c r="G73" s="18"/>
      <c r="H73" s="18">
        <v>86074140126.89</v>
      </c>
      <c r="I73" s="18"/>
      <c r="J73" s="15"/>
    </row>
    <row r="74" spans="1:10" s="12" customFormat="1" ht="18.75" customHeight="1">
      <c r="A74" s="45"/>
      <c r="B74" s="47"/>
      <c r="C74" s="16"/>
      <c r="D74" s="18"/>
      <c r="E74" s="20"/>
      <c r="F74" s="89" t="s">
        <v>91</v>
      </c>
      <c r="G74" s="15"/>
      <c r="H74" s="77">
        <v>38984720650</v>
      </c>
      <c r="I74" s="47"/>
      <c r="J74" s="15"/>
    </row>
    <row r="75" spans="1:10" s="12" customFormat="1" ht="18.75" customHeight="1">
      <c r="A75" s="54"/>
      <c r="B75" s="23"/>
      <c r="C75" s="23"/>
      <c r="D75" s="50"/>
      <c r="E75" s="55"/>
      <c r="F75" s="89"/>
      <c r="G75" s="15"/>
      <c r="H75" s="77"/>
      <c r="I75" s="47"/>
      <c r="J75" s="15"/>
    </row>
    <row r="76" spans="1:10" s="12" customFormat="1" ht="18.75" customHeight="1">
      <c r="A76" s="45"/>
      <c r="B76" s="50"/>
      <c r="C76" s="16"/>
      <c r="D76" s="50"/>
      <c r="E76" s="55"/>
      <c r="F76" s="89" t="s">
        <v>92</v>
      </c>
      <c r="G76" s="15"/>
      <c r="H76" s="77">
        <v>8438996057</v>
      </c>
      <c r="I76" s="47"/>
      <c r="J76" s="15"/>
    </row>
    <row r="77" spans="1:10" s="12" customFormat="1" ht="18.75" customHeight="1">
      <c r="A77" s="45"/>
      <c r="B77" s="50"/>
      <c r="C77" s="16"/>
      <c r="D77" s="50"/>
      <c r="E77" s="55"/>
      <c r="F77" s="89"/>
      <c r="G77" s="15"/>
      <c r="H77" s="77"/>
      <c r="I77" s="47"/>
      <c r="J77" s="15"/>
    </row>
    <row r="78" spans="1:10" s="12" customFormat="1" ht="18.75" customHeight="1">
      <c r="A78" s="56"/>
      <c r="B78" s="16"/>
      <c r="C78" s="16"/>
      <c r="D78" s="50"/>
      <c r="E78" s="55"/>
      <c r="F78" s="89" t="s">
        <v>93</v>
      </c>
      <c r="G78" s="23"/>
      <c r="H78" s="90">
        <v>-18150202841.2</v>
      </c>
      <c r="I78" s="57"/>
      <c r="J78" s="58"/>
    </row>
    <row r="79" spans="1:10" s="12" customFormat="1" ht="18.75" customHeight="1">
      <c r="A79" s="56"/>
      <c r="B79" s="16"/>
      <c r="C79" s="16"/>
      <c r="D79" s="50"/>
      <c r="E79" s="55"/>
      <c r="F79" s="89"/>
      <c r="G79" s="23"/>
      <c r="H79" s="90"/>
      <c r="I79" s="57"/>
      <c r="J79" s="21"/>
    </row>
    <row r="80" spans="1:10" s="12" customFormat="1" ht="32.25" customHeight="1" thickBot="1">
      <c r="A80" s="59"/>
      <c r="B80" s="60"/>
      <c r="C80" s="60"/>
      <c r="D80" s="60"/>
      <c r="E80" s="61"/>
      <c r="F80" s="62" t="s">
        <v>9</v>
      </c>
      <c r="G80" s="63"/>
      <c r="H80" s="64">
        <f>SUM(H72:H78)</f>
        <v>68335843490.39996</v>
      </c>
      <c r="I80" s="63"/>
      <c r="J80" s="65"/>
    </row>
    <row r="82" ht="20.25" customHeight="1"/>
  </sheetData>
  <mergeCells count="118">
    <mergeCell ref="H45:H46"/>
    <mergeCell ref="H47:H48"/>
    <mergeCell ref="F47:F48"/>
    <mergeCell ref="B41:B42"/>
    <mergeCell ref="B43:B44"/>
    <mergeCell ref="D41:D42"/>
    <mergeCell ref="E41:E42"/>
    <mergeCell ref="E43:E44"/>
    <mergeCell ref="D43:D44"/>
    <mergeCell ref="H41:H42"/>
    <mergeCell ref="H49:H50"/>
    <mergeCell ref="F49:F50"/>
    <mergeCell ref="F51:F52"/>
    <mergeCell ref="H51:H52"/>
    <mergeCell ref="H53:H54"/>
    <mergeCell ref="F53:F54"/>
    <mergeCell ref="H55:H56"/>
    <mergeCell ref="F55:F56"/>
    <mergeCell ref="A51:A52"/>
    <mergeCell ref="A53:A54"/>
    <mergeCell ref="A55:A56"/>
    <mergeCell ref="C51:C52"/>
    <mergeCell ref="C53:C54"/>
    <mergeCell ref="C55:C56"/>
    <mergeCell ref="B55:B56"/>
    <mergeCell ref="E55:E56"/>
    <mergeCell ref="D55:D56"/>
    <mergeCell ref="D57:D58"/>
    <mergeCell ref="E57:E58"/>
    <mergeCell ref="C57:C58"/>
    <mergeCell ref="A57:A58"/>
    <mergeCell ref="B57:B58"/>
    <mergeCell ref="A59:A60"/>
    <mergeCell ref="C59:C60"/>
    <mergeCell ref="H57:H58"/>
    <mergeCell ref="F57:F58"/>
    <mergeCell ref="F59:F60"/>
    <mergeCell ref="H59:H60"/>
    <mergeCell ref="F61:F62"/>
    <mergeCell ref="H61:H62"/>
    <mergeCell ref="F63:F64"/>
    <mergeCell ref="G63:G64"/>
    <mergeCell ref="H63:H64"/>
    <mergeCell ref="J63:J64"/>
    <mergeCell ref="J65:J66"/>
    <mergeCell ref="F67:F68"/>
    <mergeCell ref="H67:H68"/>
    <mergeCell ref="I63:I64"/>
    <mergeCell ref="F65:F66"/>
    <mergeCell ref="I65:I66"/>
    <mergeCell ref="H65:H66"/>
    <mergeCell ref="G65:G66"/>
    <mergeCell ref="F74:F75"/>
    <mergeCell ref="F70:F71"/>
    <mergeCell ref="H70:H71"/>
    <mergeCell ref="H74:H75"/>
    <mergeCell ref="F76:F77"/>
    <mergeCell ref="F78:F79"/>
    <mergeCell ref="H76:H77"/>
    <mergeCell ref="H78:H79"/>
    <mergeCell ref="I3:J3"/>
    <mergeCell ref="A49:A50"/>
    <mergeCell ref="C49:C50"/>
    <mergeCell ref="A45:A46"/>
    <mergeCell ref="C45:C46"/>
    <mergeCell ref="F43:F44"/>
    <mergeCell ref="H43:H44"/>
    <mergeCell ref="A43:A44"/>
    <mergeCell ref="C43:C44"/>
    <mergeCell ref="F41:F42"/>
    <mergeCell ref="A27:A28"/>
    <mergeCell ref="B27:B28"/>
    <mergeCell ref="F39:F40"/>
    <mergeCell ref="H39:H40"/>
    <mergeCell ref="A39:A40"/>
    <mergeCell ref="C39:C40"/>
    <mergeCell ref="A29:A30"/>
    <mergeCell ref="C29:C30"/>
    <mergeCell ref="B33:B34"/>
    <mergeCell ref="A31:A32"/>
    <mergeCell ref="B31:B32"/>
    <mergeCell ref="C31:C32"/>
    <mergeCell ref="A47:A48"/>
    <mergeCell ref="C47:C48"/>
    <mergeCell ref="A33:A34"/>
    <mergeCell ref="A35:A36"/>
    <mergeCell ref="A41:A42"/>
    <mergeCell ref="C41:C42"/>
    <mergeCell ref="E22:E23"/>
    <mergeCell ref="J22:J23"/>
    <mergeCell ref="F35:F36"/>
    <mergeCell ref="G35:G36"/>
    <mergeCell ref="G22:G23"/>
    <mergeCell ref="H22:H23"/>
    <mergeCell ref="I22:I23"/>
    <mergeCell ref="H35:H36"/>
    <mergeCell ref="I35:I36"/>
    <mergeCell ref="E27:E28"/>
    <mergeCell ref="J35:J36"/>
    <mergeCell ref="C33:C34"/>
    <mergeCell ref="A22:A23"/>
    <mergeCell ref="B22:B23"/>
    <mergeCell ref="C22:C23"/>
    <mergeCell ref="F22:F23"/>
    <mergeCell ref="D27:D28"/>
    <mergeCell ref="C27:C28"/>
    <mergeCell ref="B35:B36"/>
    <mergeCell ref="C35:C36"/>
    <mergeCell ref="A70:A71"/>
    <mergeCell ref="C70:C71"/>
    <mergeCell ref="H4:H5"/>
    <mergeCell ref="A4:A5"/>
    <mergeCell ref="F4:F5"/>
    <mergeCell ref="B4:B5"/>
    <mergeCell ref="C4:C5"/>
    <mergeCell ref="G4:G5"/>
    <mergeCell ref="F45:F46"/>
    <mergeCell ref="D22:D23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rowBreaks count="1" manualBreakCount="1">
    <brk id="42" max="255" man="1"/>
  </rowBreaks>
  <ignoredErrors>
    <ignoredError sqref="I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chin2593</cp:lastModifiedBy>
  <cp:lastPrinted>2012-04-23T03:14:43Z</cp:lastPrinted>
  <dcterms:created xsi:type="dcterms:W3CDTF">1997-10-17T00:56:56Z</dcterms:created>
  <dcterms:modified xsi:type="dcterms:W3CDTF">2012-04-24T03:24:04Z</dcterms:modified>
  <cp:category/>
  <cp:version/>
  <cp:contentType/>
  <cp:contentStatus/>
</cp:coreProperties>
</file>