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330" windowWidth="15480" windowHeight="11640" tabRatio="603" activeTab="0"/>
  </bookViews>
  <sheets>
    <sheet name="100投資目錄" sheetId="1" r:id="rId1"/>
  </sheets>
  <definedNames>
    <definedName name="_xlnm.Print_Area" localSheetId="0">'100投資目錄'!$A$1:$D$133</definedName>
    <definedName name="_xlnm.Print_Titles" localSheetId="0">'100投資目錄'!$1:$4</definedName>
  </definedNames>
  <calcPr fullCalcOnLoad="1"/>
</workbook>
</file>

<file path=xl/sharedStrings.xml><?xml version="1.0" encoding="utf-8"?>
<sst xmlns="http://schemas.openxmlformats.org/spreadsheetml/2006/main" count="187" uniqueCount="127">
  <si>
    <t>經濟部主管</t>
  </si>
  <si>
    <t>財政部主管</t>
  </si>
  <si>
    <t>交通部主管</t>
  </si>
  <si>
    <t>行政院主管</t>
  </si>
  <si>
    <t xml:space="preserve">  水資源作業基金</t>
  </si>
  <si>
    <t xml:space="preserve">  臺灣菸酒股份有限公司</t>
  </si>
  <si>
    <t xml:space="preserve">  臺灣汽車客運股份有限公司</t>
  </si>
  <si>
    <t>…</t>
  </si>
  <si>
    <t xml:space="preserve">  臺灣中小企業銀行股份有限公司</t>
  </si>
  <si>
    <t xml:space="preserve">  臺灣工礦股份有限公司</t>
  </si>
  <si>
    <t xml:space="preserve">  臺鹽實業股份有限公司</t>
  </si>
  <si>
    <r>
      <t xml:space="preserve"> </t>
    </r>
    <r>
      <rPr>
        <b/>
        <u val="single"/>
        <sz val="18"/>
        <rFont val="新細明體"/>
        <family val="1"/>
      </rPr>
      <t>中   央   政   府   總   決   算</t>
    </r>
  </si>
  <si>
    <t>政府投資目錄</t>
  </si>
  <si>
    <t>投資事業名稱</t>
  </si>
  <si>
    <t>投資金額</t>
  </si>
  <si>
    <r>
      <t>股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</si>
  <si>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t>說明</t>
  </si>
  <si>
    <t>一、國營事業部分</t>
  </si>
  <si>
    <t>行政院主管</t>
  </si>
  <si>
    <t xml:space="preserve">  中央銀行</t>
  </si>
  <si>
    <t xml:space="preserve">  中國輸出入銀行</t>
  </si>
  <si>
    <t xml:space="preserve">  中央存款保險股份有限公司</t>
  </si>
  <si>
    <t xml:space="preserve">  臺灣金融控股股份有限公司</t>
  </si>
  <si>
    <t xml:space="preserve">  臺灣土地銀行股份有限公司</t>
  </si>
  <si>
    <t xml:space="preserve">  財政部印刷廠</t>
  </si>
  <si>
    <t xml:space="preserve">  交通部臺灣鐵路管理局</t>
  </si>
  <si>
    <t xml:space="preserve">  交通部基隆港務局</t>
  </si>
  <si>
    <t xml:space="preserve">  交通部臺中港務局</t>
  </si>
  <si>
    <t xml:space="preserve">  交通部高雄港務局</t>
  </si>
  <si>
    <t xml:space="preserve">  交通部花蓮港務局</t>
  </si>
  <si>
    <t>國軍退除役官兵輔導委員會主管</t>
  </si>
  <si>
    <t xml:space="preserve">  榮民工程股份有限公司</t>
  </si>
  <si>
    <t>勞工委員會主管</t>
  </si>
  <si>
    <t xml:space="preserve">  勞工保險局</t>
  </si>
  <si>
    <t>衛生署主管</t>
  </si>
  <si>
    <t>新聞局主管</t>
  </si>
  <si>
    <t xml:space="preserve">  臺灣新生報業股份有限公司</t>
  </si>
  <si>
    <t xml:space="preserve">  臺灣電影文化事業股份有限公司</t>
  </si>
  <si>
    <t>合           計</t>
  </si>
  <si>
    <t>二、非營業特種基金部分</t>
  </si>
  <si>
    <r>
      <t xml:space="preserve">  </t>
    </r>
    <r>
      <rPr>
        <sz val="12"/>
        <rFont val="細明體"/>
        <family val="3"/>
      </rPr>
      <t>行政院國家發展基金</t>
    </r>
  </si>
  <si>
    <t>內政部主管</t>
  </si>
  <si>
    <t xml:space="preserve">  營建建設基金</t>
  </si>
  <si>
    <t>國防部主管</t>
  </si>
  <si>
    <t xml:space="preserve">  國軍生產及服務作業基金</t>
  </si>
  <si>
    <t xml:space="preserve">  國軍老舊眷村改建基金</t>
  </si>
  <si>
    <t>財政部主管</t>
  </si>
  <si>
    <t xml:space="preserve">  地方建設基金</t>
  </si>
  <si>
    <t>教育部主管</t>
  </si>
  <si>
    <t xml:space="preserve">  國立大學校院校務基金(彙總)</t>
  </si>
  <si>
    <t xml:space="preserve">  國立臺灣大學附設醫院作業基金</t>
  </si>
  <si>
    <t xml:space="preserve">  國立成功大學附設醫院作業基金</t>
  </si>
  <si>
    <t xml:space="preserve">  國立陽明大學附設醫院作業基金</t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</si>
  <si>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國立社教機構作業基金</t>
    </r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</si>
  <si>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國立高級中等學校校務基金</t>
    </r>
  </si>
  <si>
    <t>法務部主管</t>
  </si>
  <si>
    <t xml:space="preserve">  法務部監所作業基金</t>
  </si>
  <si>
    <t>經濟部主管</t>
  </si>
  <si>
    <t xml:space="preserve">  經濟作業基金</t>
  </si>
  <si>
    <t>交通部主管</t>
  </si>
  <si>
    <t xml:space="preserve">  交通作業基金</t>
  </si>
  <si>
    <t>國軍退除役官兵輔導委員會主管</t>
  </si>
  <si>
    <t xml:space="preserve">  國軍退除役官兵安置基金 </t>
  </si>
  <si>
    <t xml:space="preserve">  榮民醫療作業基金</t>
  </si>
  <si>
    <t>國家科學委員會主管</t>
  </si>
  <si>
    <t xml:space="preserve">  科學工業園區管理局作業基金</t>
  </si>
  <si>
    <t>農業委員會主管</t>
  </si>
  <si>
    <t xml:space="preserve">  農業作業基金</t>
  </si>
  <si>
    <t xml:space="preserve">  醫療藥品基金</t>
  </si>
  <si>
    <t>國立故宮博物院主管</t>
  </si>
  <si>
    <t xml:space="preserve">  故宮文物藝術發展基金</t>
  </si>
  <si>
    <t>原住民族委員會主管</t>
  </si>
  <si>
    <t xml:space="preserve">  原住民族綜合發展基金</t>
  </si>
  <si>
    <t>三、民營企業部分</t>
  </si>
  <si>
    <t xml:space="preserve">  中美洲銀行</t>
  </si>
  <si>
    <t xml:space="preserve">  亞洲開發銀行</t>
  </si>
  <si>
    <r>
      <t xml:space="preserve">  兆豐金融控股股份有限公司</t>
    </r>
  </si>
  <si>
    <t xml:space="preserve">  關貿網路股份有限公司</t>
  </si>
  <si>
    <t xml:space="preserve">  財金資訊股份有限公司</t>
  </si>
  <si>
    <t xml:space="preserve">  第一金融控股股份有限公司</t>
  </si>
  <si>
    <t xml:space="preserve">  華南金融控股股份有限公司</t>
  </si>
  <si>
    <t xml:space="preserve">  彰化商業銀行股份有限公司</t>
  </si>
  <si>
    <t xml:space="preserve">  台灣土地開發股份有限公司</t>
  </si>
  <si>
    <t xml:space="preserve">  中央再保險股份有限公司</t>
  </si>
  <si>
    <t xml:space="preserve">  聯華電子股份有限公司</t>
  </si>
  <si>
    <t xml:space="preserve">  唐榮鐵工廠股份有限公司</t>
  </si>
  <si>
    <t xml:space="preserve">  耀華玻璃公司管理委員會</t>
  </si>
  <si>
    <t xml:space="preserve">  中國鋼鐵股份有限公司</t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</si>
  <si>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台灣國際造船股份有限公司</t>
    </r>
  </si>
  <si>
    <t xml:space="preserve">  中華電信股份有限公司</t>
  </si>
  <si>
    <t xml:space="preserve">  陽明海運股份有限公司</t>
  </si>
  <si>
    <t xml:space="preserve">  桃園航勤股份有限公司</t>
  </si>
  <si>
    <t xml:space="preserve">  台灣航業股份有限公司</t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</si>
  <si>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台北大眾捷運股份有限公司</t>
    </r>
  </si>
  <si>
    <t>農業委員會主管</t>
  </si>
  <si>
    <t xml:space="preserve">  臺北農產運銷股份有限公司</t>
  </si>
  <si>
    <t xml:space="preserve">  台灣肥料股份有限公司</t>
  </si>
  <si>
    <t xml:space="preserve">  全國農業金庫股份有限公司</t>
  </si>
  <si>
    <t>一、國營事業部分</t>
  </si>
  <si>
    <t>二、非營業特種基金部分</t>
  </si>
  <si>
    <t>三、民營企業部分</t>
  </si>
  <si>
    <t>總           計</t>
  </si>
  <si>
    <t xml:space="preserve">  國民年金保險基金</t>
  </si>
  <si>
    <t xml:space="preserve">  中央都市更新基金</t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</si>
  <si>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中華郵政股份有限公司</t>
    </r>
  </si>
  <si>
    <t xml:space="preserve">  華擎機械工業股份有限公司</t>
  </si>
  <si>
    <t xml:space="preserve">  桃園國際機場股份有限公司</t>
  </si>
  <si>
    <t>原投資數額已全數收回，尚餘股票股利9,263,883股。</t>
  </si>
  <si>
    <t xml:space="preserve">  全民健康保險基金</t>
  </si>
  <si>
    <t xml:space="preserve">  國有財產開發基金</t>
  </si>
  <si>
    <t>考試院考選部主管</t>
  </si>
  <si>
    <t xml:space="preserve">  考選業務基金</t>
  </si>
  <si>
    <t xml:space="preserve">  管制藥品製藥工廠作業基金</t>
  </si>
  <si>
    <r>
      <t>中華民國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31</t>
    </r>
    <r>
      <rPr>
        <sz val="12"/>
        <rFont val="新細明體"/>
        <family val="1"/>
      </rPr>
      <t>日</t>
    </r>
  </si>
  <si>
    <t xml:space="preserve">  台灣糖業股份有限公司</t>
  </si>
  <si>
    <r>
      <t xml:space="preserve">  </t>
    </r>
    <r>
      <rPr>
        <sz val="12"/>
        <rFont val="新細明體"/>
        <family val="1"/>
      </rPr>
      <t>台灣中油股份有限公司</t>
    </r>
  </si>
  <si>
    <t xml:space="preserve">  台灣電力股份有限公司</t>
  </si>
  <si>
    <t xml:space="preserve">  漢翔航空工業股份有限公司</t>
  </si>
  <si>
    <r>
      <t xml:space="preserve">  </t>
    </r>
    <r>
      <rPr>
        <sz val="12"/>
        <rFont val="新細明體"/>
        <family val="1"/>
      </rPr>
      <t>台灣自來水股份有限公司</t>
    </r>
  </si>
  <si>
    <t xml:space="preserve">  臺灣機械股份有限公司</t>
  </si>
  <si>
    <t xml:space="preserve">  臺灣中興紙業股份有限公司</t>
  </si>
  <si>
    <t xml:space="preserve">  高雄硫酸錏股份有限公司</t>
  </si>
  <si>
    <t xml:space="preserve">  臺灣省農工企業股份有限公司</t>
  </si>
  <si>
    <t xml:space="preserve">  合作金庫金融控股股份有限公司</t>
  </si>
  <si>
    <t>本年度起該公司之股權由財政部移撥至行政院金融監督管理委員會</t>
  </si>
  <si>
    <t>金融監督管理委員會主管</t>
  </si>
  <si>
    <t>原投資數額已全數收回，尚餘股票股利466,613股。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</si>
</sst>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_);[Red]\(#,##0.00\)"/>
    <numFmt numFmtId="193" formatCode="#,##0_);[Red]\(#,##0\)"/>
    <numFmt numFmtId="194" formatCode="_(* #,##0.00_);_(&quot;–&quot;* #,##0.00_);_(* &quot;&quot;_);_(@_)"/>
    <numFmt numFmtId="195" formatCode="#,##0\ ;[Red]\-#,##0\ ;&quot;… &quot;"/>
    <numFmt numFmtId="196" formatCode="#,##0.0\ ;[Red]\-#,##0.0\ ;&quot;… &quot;"/>
    <numFmt numFmtId="197" formatCode="#,##0.0_);[Red]\(#,##0.0\)"/>
  </numFmts>
  <fonts count="3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16"/>
      <name val="華康行書體"/>
      <family val="3"/>
    </font>
    <font>
      <sz val="7"/>
      <name val="新細明體"/>
      <family val="1"/>
    </font>
    <font>
      <sz val="7"/>
      <name val="細明體"/>
      <family val="3"/>
    </font>
    <font>
      <b/>
      <sz val="12"/>
      <name val="細明體"/>
      <family val="3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8"/>
      <name val="新細明體"/>
      <family val="1"/>
    </font>
    <font>
      <b/>
      <sz val="18"/>
      <name val="新細明體"/>
      <family val="1"/>
    </font>
    <font>
      <b/>
      <u val="single"/>
      <sz val="18"/>
      <name val="新細明體"/>
      <family val="1"/>
    </font>
    <font>
      <b/>
      <u val="single"/>
      <sz val="22"/>
      <name val="細明體"/>
      <family val="3"/>
    </font>
    <font>
      <sz val="22"/>
      <name val="新細明體"/>
      <family val="1"/>
    </font>
    <font>
      <sz val="11"/>
      <name val="新細明體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.5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83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 indent="1"/>
    </xf>
    <xf numFmtId="0" fontId="6" fillId="0" borderId="1" xfId="0" applyFont="1" applyFill="1" applyBorder="1" applyAlignment="1">
      <alignment horizontal="center" wrapText="1"/>
    </xf>
    <xf numFmtId="18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2" xfId="0" applyFont="1" applyFill="1" applyBorder="1" applyAlignment="1">
      <alignment horizontal="distributed" vertical="center" wrapText="1"/>
    </xf>
    <xf numFmtId="41" fontId="0" fillId="0" borderId="3" xfId="0" applyNumberFormat="1" applyFont="1" applyFill="1" applyBorder="1" applyAlignment="1">
      <alignment horizontal="distributed" vertical="center"/>
    </xf>
    <xf numFmtId="4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/>
    </xf>
    <xf numFmtId="183" fontId="1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83" fontId="1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183" fontId="8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 vertical="center"/>
    </xf>
    <xf numFmtId="183" fontId="5" fillId="0" borderId="5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41" fontId="4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vertical="center"/>
    </xf>
    <xf numFmtId="0" fontId="18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wrapText="1" indent="1"/>
    </xf>
    <xf numFmtId="49" fontId="6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 indent="1"/>
    </xf>
    <xf numFmtId="183" fontId="14" fillId="0" borderId="0" xfId="0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wrapText="1" indent="1"/>
    </xf>
    <xf numFmtId="183" fontId="4" fillId="0" borderId="6" xfId="0" applyNumberFormat="1" applyFont="1" applyFill="1" applyBorder="1" applyAlignment="1">
      <alignment horizontal="right"/>
    </xf>
    <xf numFmtId="186" fontId="24" fillId="0" borderId="8" xfId="0" applyNumberFormat="1" applyFont="1" applyFill="1" applyBorder="1" applyAlignment="1">
      <alignment horizontal="distributed" vertical="center"/>
    </xf>
    <xf numFmtId="195" fontId="24" fillId="0" borderId="8" xfId="0" applyNumberFormat="1" applyFont="1" applyFill="1" applyBorder="1" applyAlignment="1">
      <alignment horizontal="center" vertical="center"/>
    </xf>
    <xf numFmtId="186" fontId="25" fillId="0" borderId="8" xfId="0" applyNumberFormat="1" applyFont="1" applyFill="1" applyBorder="1" applyAlignment="1">
      <alignment horizontal="right"/>
    </xf>
    <xf numFmtId="195" fontId="25" fillId="0" borderId="8" xfId="0" applyNumberFormat="1" applyFont="1" applyFill="1" applyBorder="1" applyAlignment="1">
      <alignment horizontal="right"/>
    </xf>
    <xf numFmtId="186" fontId="26" fillId="0" borderId="8" xfId="0" applyNumberFormat="1" applyFont="1" applyFill="1" applyBorder="1" applyAlignment="1">
      <alignment horizontal="right"/>
    </xf>
    <xf numFmtId="195" fontId="26" fillId="0" borderId="8" xfId="0" applyNumberFormat="1" applyFont="1" applyFill="1" applyBorder="1" applyAlignment="1">
      <alignment horizontal="right"/>
    </xf>
    <xf numFmtId="186" fontId="27" fillId="0" borderId="8" xfId="0" applyNumberFormat="1" applyFont="1" applyFill="1" applyBorder="1" applyAlignment="1">
      <alignment horizontal="right"/>
    </xf>
    <xf numFmtId="195" fontId="27" fillId="0" borderId="8" xfId="0" applyNumberFormat="1" applyFont="1" applyFill="1" applyBorder="1" applyAlignment="1">
      <alignment horizontal="right"/>
    </xf>
    <xf numFmtId="186" fontId="27" fillId="0" borderId="8" xfId="0" applyNumberFormat="1" applyFont="1" applyFill="1" applyBorder="1" applyAlignment="1">
      <alignment horizontal="right" vertical="center"/>
    </xf>
    <xf numFmtId="195" fontId="27" fillId="0" borderId="8" xfId="0" applyNumberFormat="1" applyFont="1" applyFill="1" applyBorder="1" applyAlignment="1">
      <alignment horizontal="right" vertical="center"/>
    </xf>
    <xf numFmtId="186" fontId="27" fillId="0" borderId="8" xfId="0" applyNumberFormat="1" applyFont="1" applyFill="1" applyBorder="1" applyAlignment="1">
      <alignment vertical="center"/>
    </xf>
    <xf numFmtId="195" fontId="27" fillId="0" borderId="8" xfId="0" applyNumberFormat="1" applyFont="1" applyFill="1" applyBorder="1" applyAlignment="1">
      <alignment vertical="center"/>
    </xf>
    <xf numFmtId="186" fontId="27" fillId="0" borderId="9" xfId="0" applyNumberFormat="1" applyFont="1" applyFill="1" applyBorder="1" applyAlignment="1">
      <alignment horizontal="right"/>
    </xf>
    <xf numFmtId="195" fontId="27" fillId="0" borderId="9" xfId="0" applyNumberFormat="1" applyFont="1" applyFill="1" applyBorder="1" applyAlignment="1">
      <alignment horizontal="right"/>
    </xf>
    <xf numFmtId="186" fontId="28" fillId="0" borderId="8" xfId="0" applyNumberFormat="1" applyFont="1" applyFill="1" applyBorder="1" applyAlignment="1">
      <alignment horizontal="right"/>
    </xf>
    <xf numFmtId="195" fontId="28" fillId="0" borderId="8" xfId="0" applyNumberFormat="1" applyFont="1" applyFill="1" applyBorder="1" applyAlignment="1">
      <alignment horizontal="right"/>
    </xf>
    <xf numFmtId="186" fontId="27" fillId="0" borderId="8" xfId="0" applyNumberFormat="1" applyFont="1" applyFill="1" applyBorder="1" applyAlignment="1">
      <alignment/>
    </xf>
    <xf numFmtId="195" fontId="27" fillId="0" borderId="8" xfId="0" applyNumberFormat="1" applyFont="1" applyFill="1" applyBorder="1" applyAlignment="1">
      <alignment/>
    </xf>
    <xf numFmtId="186" fontId="27" fillId="0" borderId="9" xfId="0" applyNumberFormat="1" applyFont="1" applyFill="1" applyBorder="1" applyAlignment="1">
      <alignment horizontal="right" vertical="center"/>
    </xf>
    <xf numFmtId="195" fontId="27" fillId="0" borderId="9" xfId="0" applyNumberFormat="1" applyFont="1" applyFill="1" applyBorder="1" applyAlignment="1">
      <alignment horizontal="right" vertical="center"/>
    </xf>
    <xf numFmtId="186" fontId="29" fillId="0" borderId="8" xfId="0" applyNumberFormat="1" applyFont="1" applyFill="1" applyBorder="1" applyAlignment="1">
      <alignment/>
    </xf>
    <xf numFmtId="195" fontId="29" fillId="0" borderId="8" xfId="0" applyNumberFormat="1" applyFont="1" applyFill="1" applyBorder="1" applyAlignment="1">
      <alignment/>
    </xf>
    <xf numFmtId="186" fontId="30" fillId="0" borderId="9" xfId="0" applyNumberFormat="1" applyFont="1" applyFill="1" applyBorder="1" applyAlignment="1">
      <alignment/>
    </xf>
    <xf numFmtId="195" fontId="30" fillId="0" borderId="9" xfId="0" applyNumberFormat="1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4</xdr:row>
      <xdr:rowOff>19050</xdr:rowOff>
    </xdr:from>
    <xdr:to>
      <xdr:col>6</xdr:col>
      <xdr:colOff>0</xdr:colOff>
      <xdr:row>5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8734425" y="1200150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  <xdr:twoCellAnchor>
    <xdr:from>
      <xdr:col>2</xdr:col>
      <xdr:colOff>1123950</xdr:colOff>
      <xdr:row>2</xdr:row>
      <xdr:rowOff>47625</xdr:rowOff>
    </xdr:from>
    <xdr:to>
      <xdr:col>3</xdr:col>
      <xdr:colOff>1123950</xdr:colOff>
      <xdr:row>2</xdr:row>
      <xdr:rowOff>266700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29275" y="657225"/>
          <a:ext cx="1266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="95" zoomScaleNormal="95" zoomScaleSheetLayoutView="75" workbookViewId="0" topLeftCell="A1">
      <pane ySplit="4" topLeftCell="BM112" activePane="bottomLeft" state="frozen"/>
      <selection pane="topLeft" activeCell="A1" sqref="A1"/>
      <selection pane="bottomLeft" activeCell="B124" sqref="B124"/>
    </sheetView>
  </sheetViews>
  <sheetFormatPr defaultColWidth="9.00390625" defaultRowHeight="22.5" customHeight="1"/>
  <cols>
    <col min="1" max="1" width="38.50390625" style="34" customWidth="1"/>
    <col min="2" max="2" width="20.625" style="35" customWidth="1"/>
    <col min="3" max="3" width="16.625" style="35" customWidth="1"/>
    <col min="4" max="4" width="15.00390625" style="2" customWidth="1"/>
    <col min="5" max="5" width="14.875" style="2" customWidth="1"/>
    <col min="6" max="16384" width="9.00390625" style="2" customWidth="1"/>
  </cols>
  <sheetData>
    <row r="1" spans="1:4" ht="22.5" customHeight="1">
      <c r="A1" s="73" t="s">
        <v>11</v>
      </c>
      <c r="B1" s="73"/>
      <c r="C1" s="74"/>
      <c r="D1" s="74"/>
    </row>
    <row r="2" spans="1:4" ht="25.5" customHeight="1">
      <c r="A2" s="75" t="s">
        <v>12</v>
      </c>
      <c r="B2" s="76"/>
      <c r="C2" s="76"/>
      <c r="D2" s="76"/>
    </row>
    <row r="3" spans="1:4" s="8" customFormat="1" ht="22.5" customHeight="1" thickBot="1">
      <c r="A3" s="77" t="s">
        <v>113</v>
      </c>
      <c r="B3" s="77"/>
      <c r="C3" s="77"/>
      <c r="D3" s="77"/>
    </row>
    <row r="4" spans="1:4" s="13" customFormat="1" ht="22.5" customHeight="1">
      <c r="A4" s="9" t="s">
        <v>13</v>
      </c>
      <c r="B4" s="10" t="s">
        <v>14</v>
      </c>
      <c r="C4" s="11" t="s">
        <v>15</v>
      </c>
      <c r="D4" s="12" t="s">
        <v>16</v>
      </c>
    </row>
    <row r="5" spans="1:6" s="13" customFormat="1" ht="24.75" customHeight="1">
      <c r="A5" s="4" t="s">
        <v>17</v>
      </c>
      <c r="B5" s="49"/>
      <c r="C5" s="50"/>
      <c r="D5" s="14"/>
      <c r="F5" s="15"/>
    </row>
    <row r="6" spans="1:4" s="17" customFormat="1" ht="22.5" customHeight="1">
      <c r="A6" s="4" t="s">
        <v>18</v>
      </c>
      <c r="B6" s="53">
        <f>SUM(B7:B7)</f>
        <v>80000000000</v>
      </c>
      <c r="C6" s="54">
        <f>SUM(C7:C7)</f>
        <v>0</v>
      </c>
      <c r="D6" s="16"/>
    </row>
    <row r="7" spans="1:4" ht="20.25" customHeight="1">
      <c r="A7" s="5" t="s">
        <v>19</v>
      </c>
      <c r="B7" s="55">
        <v>80000000000</v>
      </c>
      <c r="C7" s="56" t="s">
        <v>7</v>
      </c>
      <c r="D7" s="7"/>
    </row>
    <row r="8" spans="1:4" s="17" customFormat="1" ht="22.5" customHeight="1">
      <c r="A8" s="4" t="s">
        <v>0</v>
      </c>
      <c r="B8" s="53">
        <f>SUM(B9:B17)</f>
        <v>635748525380</v>
      </c>
      <c r="C8" s="54">
        <f>SUM(C9:C17)</f>
        <v>52991558696</v>
      </c>
      <c r="D8" s="1"/>
    </row>
    <row r="9" spans="1:4" ht="20.25" customHeight="1">
      <c r="A9" s="45" t="s">
        <v>114</v>
      </c>
      <c r="B9" s="55">
        <v>67434634880</v>
      </c>
      <c r="C9" s="56">
        <v>6743463488</v>
      </c>
      <c r="D9" s="7"/>
    </row>
    <row r="10" spans="1:4" ht="20.25" customHeight="1">
      <c r="A10" s="45" t="s">
        <v>115</v>
      </c>
      <c r="B10" s="55">
        <v>130100000000</v>
      </c>
      <c r="C10" s="56">
        <v>13010000000</v>
      </c>
      <c r="D10" s="7"/>
    </row>
    <row r="11" spans="1:4" ht="20.25" customHeight="1">
      <c r="A11" s="45" t="s">
        <v>116</v>
      </c>
      <c r="B11" s="55">
        <v>310325665070</v>
      </c>
      <c r="C11" s="56">
        <v>31032566507</v>
      </c>
      <c r="D11" s="7"/>
    </row>
    <row r="12" spans="1:4" ht="20.25" customHeight="1">
      <c r="A12" s="45" t="s">
        <v>117</v>
      </c>
      <c r="B12" s="55">
        <v>9055913500</v>
      </c>
      <c r="C12" s="56">
        <v>905591350</v>
      </c>
      <c r="D12" s="7"/>
    </row>
    <row r="13" spans="1:4" s="13" customFormat="1" ht="20.25" customHeight="1">
      <c r="A13" s="45" t="s">
        <v>118</v>
      </c>
      <c r="B13" s="57">
        <v>106901958000</v>
      </c>
      <c r="C13" s="58">
        <v>106901958</v>
      </c>
      <c r="D13" s="18"/>
    </row>
    <row r="14" spans="1:5" ht="20.25" customHeight="1">
      <c r="A14" s="45" t="s">
        <v>119</v>
      </c>
      <c r="B14" s="55">
        <v>6294746690</v>
      </c>
      <c r="C14" s="56">
        <v>629474669</v>
      </c>
      <c r="D14" s="7"/>
      <c r="E14" s="19"/>
    </row>
    <row r="15" spans="1:4" ht="20.25" customHeight="1">
      <c r="A15" s="45" t="s">
        <v>120</v>
      </c>
      <c r="B15" s="55">
        <v>2346923000</v>
      </c>
      <c r="C15" s="56">
        <v>234692300</v>
      </c>
      <c r="D15" s="7"/>
    </row>
    <row r="16" spans="1:4" ht="20.25" customHeight="1">
      <c r="A16" s="45" t="s">
        <v>121</v>
      </c>
      <c r="B16" s="55">
        <v>268684240</v>
      </c>
      <c r="C16" s="56">
        <v>26868424</v>
      </c>
      <c r="D16" s="7"/>
    </row>
    <row r="17" spans="1:4" ht="20.25" customHeight="1">
      <c r="A17" s="45" t="s">
        <v>122</v>
      </c>
      <c r="B17" s="55">
        <v>3020000000</v>
      </c>
      <c r="C17" s="56">
        <v>302000000</v>
      </c>
      <c r="D17" s="7"/>
    </row>
    <row r="18" spans="1:4" s="17" customFormat="1" ht="22.5" customHeight="1">
      <c r="A18" s="4" t="s">
        <v>1</v>
      </c>
      <c r="B18" s="53">
        <f>SUM(B19:B23)</f>
        <v>187100000000</v>
      </c>
      <c r="C18" s="54">
        <f>SUM(C19:C23)</f>
        <v>17500000000</v>
      </c>
      <c r="D18" s="1"/>
    </row>
    <row r="19" spans="1:4" ht="20.25" customHeight="1">
      <c r="A19" s="5" t="s">
        <v>20</v>
      </c>
      <c r="B19" s="55">
        <v>12000000000</v>
      </c>
      <c r="C19" s="56" t="s">
        <v>7</v>
      </c>
      <c r="D19" s="20"/>
    </row>
    <row r="20" spans="1:4" s="17" customFormat="1" ht="20.25" customHeight="1">
      <c r="A20" s="5" t="s">
        <v>22</v>
      </c>
      <c r="B20" s="55">
        <v>90000000000</v>
      </c>
      <c r="C20" s="56">
        <v>9000000000</v>
      </c>
      <c r="D20" s="1"/>
    </row>
    <row r="21" spans="1:4" s="17" customFormat="1" ht="20.25" customHeight="1">
      <c r="A21" s="5" t="s">
        <v>23</v>
      </c>
      <c r="B21" s="55">
        <v>50000000000</v>
      </c>
      <c r="C21" s="56">
        <v>5000000000</v>
      </c>
      <c r="D21" s="1"/>
    </row>
    <row r="22" spans="1:4" s="13" customFormat="1" ht="20.25" customHeight="1">
      <c r="A22" s="5" t="s">
        <v>24</v>
      </c>
      <c r="B22" s="55">
        <v>100000000</v>
      </c>
      <c r="C22" s="56" t="s">
        <v>7</v>
      </c>
      <c r="D22" s="21"/>
    </row>
    <row r="23" spans="1:4" s="13" customFormat="1" ht="20.25" customHeight="1">
      <c r="A23" s="5" t="s">
        <v>5</v>
      </c>
      <c r="B23" s="55">
        <v>35000000000</v>
      </c>
      <c r="C23" s="56">
        <v>3500000000</v>
      </c>
      <c r="D23" s="21"/>
    </row>
    <row r="24" spans="1:4" s="17" customFormat="1" ht="22.5" customHeight="1">
      <c r="A24" s="4" t="s">
        <v>2</v>
      </c>
      <c r="B24" s="53">
        <f>SUM(B25:B32)</f>
        <v>371628716234.64996</v>
      </c>
      <c r="C24" s="54">
        <f>SUM(C25:C32)</f>
        <v>6979137707</v>
      </c>
      <c r="D24" s="22"/>
    </row>
    <row r="25" spans="1:4" ht="20.25" customHeight="1">
      <c r="A25" s="5" t="s">
        <v>104</v>
      </c>
      <c r="B25" s="59">
        <v>40000000000</v>
      </c>
      <c r="C25" s="60">
        <v>4000000000</v>
      </c>
      <c r="D25" s="7"/>
    </row>
    <row r="26" spans="1:4" s="3" customFormat="1" ht="20.25" customHeight="1">
      <c r="A26" s="5" t="s">
        <v>25</v>
      </c>
      <c r="B26" s="55">
        <v>118685463201.5</v>
      </c>
      <c r="C26" s="56" t="s">
        <v>7</v>
      </c>
      <c r="D26" s="7"/>
    </row>
    <row r="27" spans="1:4" ht="20.25" customHeight="1">
      <c r="A27" s="5" t="s">
        <v>26</v>
      </c>
      <c r="B27" s="55">
        <v>39292879991.41</v>
      </c>
      <c r="C27" s="56" t="s">
        <v>7</v>
      </c>
      <c r="D27" s="7"/>
    </row>
    <row r="28" spans="1:4" ht="20.25" customHeight="1">
      <c r="A28" s="5" t="s">
        <v>27</v>
      </c>
      <c r="B28" s="55">
        <v>40706055981.77</v>
      </c>
      <c r="C28" s="56" t="s">
        <v>7</v>
      </c>
      <c r="D28" s="7"/>
    </row>
    <row r="29" spans="1:4" ht="20.25" customHeight="1">
      <c r="A29" s="5" t="s">
        <v>28</v>
      </c>
      <c r="B29" s="55">
        <v>93833788116.05</v>
      </c>
      <c r="C29" s="56" t="s">
        <v>7</v>
      </c>
      <c r="D29" s="7"/>
    </row>
    <row r="30" spans="1:4" ht="20.25" customHeight="1">
      <c r="A30" s="5" t="s">
        <v>29</v>
      </c>
      <c r="B30" s="55">
        <v>9319151873.92</v>
      </c>
      <c r="C30" s="56" t="s">
        <v>7</v>
      </c>
      <c r="D30" s="7"/>
    </row>
    <row r="31" spans="1:4" ht="20.25" customHeight="1">
      <c r="A31" s="5" t="s">
        <v>106</v>
      </c>
      <c r="B31" s="55">
        <v>19459077070</v>
      </c>
      <c r="C31" s="56">
        <v>1945907707</v>
      </c>
      <c r="D31" s="7"/>
    </row>
    <row r="32" spans="1:5" ht="20.25" customHeight="1">
      <c r="A32" s="5" t="s">
        <v>6</v>
      </c>
      <c r="B32" s="55">
        <v>10332300000</v>
      </c>
      <c r="C32" s="56">
        <v>1033230000</v>
      </c>
      <c r="D32" s="7"/>
      <c r="E32" s="19"/>
    </row>
    <row r="33" spans="1:4" s="23" customFormat="1" ht="22.5" customHeight="1">
      <c r="A33" s="4" t="s">
        <v>30</v>
      </c>
      <c r="B33" s="53">
        <f>SUM(B34)</f>
        <v>3506539370</v>
      </c>
      <c r="C33" s="54">
        <f>SUM(C34)</f>
        <v>350653937</v>
      </c>
      <c r="D33" s="1"/>
    </row>
    <row r="34" spans="1:4" s="13" customFormat="1" ht="21.75" customHeight="1">
      <c r="A34" s="38" t="s">
        <v>31</v>
      </c>
      <c r="B34" s="57">
        <v>3506539370</v>
      </c>
      <c r="C34" s="58">
        <v>350653937</v>
      </c>
      <c r="D34" s="21"/>
    </row>
    <row r="35" spans="1:4" s="17" customFormat="1" ht="22.5" customHeight="1">
      <c r="A35" s="4" t="s">
        <v>32</v>
      </c>
      <c r="B35" s="53">
        <f>SUM(B36)</f>
        <v>2277313412.52</v>
      </c>
      <c r="C35" s="54" t="s">
        <v>7</v>
      </c>
      <c r="D35" s="1"/>
    </row>
    <row r="36" spans="1:4" ht="21.75" customHeight="1" thickBot="1">
      <c r="A36" s="47" t="s">
        <v>33</v>
      </c>
      <c r="B36" s="61">
        <v>2277313412.52</v>
      </c>
      <c r="C36" s="62" t="s">
        <v>7</v>
      </c>
      <c r="D36" s="48"/>
    </row>
    <row r="37" spans="1:4" ht="21.75" customHeight="1">
      <c r="A37" s="4" t="s">
        <v>35</v>
      </c>
      <c r="B37" s="53">
        <f>SUM(B38:B39)</f>
        <v>588614730</v>
      </c>
      <c r="C37" s="54">
        <f>SUM(C38:C39)</f>
        <v>58861473</v>
      </c>
      <c r="D37" s="1"/>
    </row>
    <row r="38" spans="1:5" ht="20.25" customHeight="1" hidden="1">
      <c r="A38" s="5" t="s">
        <v>36</v>
      </c>
      <c r="B38" s="55"/>
      <c r="C38" s="56"/>
      <c r="D38" s="7"/>
      <c r="E38" s="19"/>
    </row>
    <row r="39" spans="1:4" ht="20.25" customHeight="1">
      <c r="A39" s="5" t="s">
        <v>37</v>
      </c>
      <c r="B39" s="55">
        <v>588614730</v>
      </c>
      <c r="C39" s="56">
        <v>58861473</v>
      </c>
      <c r="D39" s="7"/>
    </row>
    <row r="40" spans="1:4" ht="21.75" customHeight="1">
      <c r="A40" s="4" t="s">
        <v>125</v>
      </c>
      <c r="B40" s="55"/>
      <c r="C40" s="56"/>
      <c r="D40" s="7"/>
    </row>
    <row r="41" spans="1:4" ht="36" customHeight="1">
      <c r="A41" s="38" t="s">
        <v>21</v>
      </c>
      <c r="B41" s="57">
        <v>5095219000</v>
      </c>
      <c r="C41" s="58">
        <f>509521900</f>
        <v>509521900</v>
      </c>
      <c r="D41" s="46" t="s">
        <v>124</v>
      </c>
    </row>
    <row r="42" spans="1:4" s="17" customFormat="1" ht="24.75" customHeight="1">
      <c r="A42" s="6" t="s">
        <v>38</v>
      </c>
      <c r="B42" s="53">
        <f>B6+B8+B18+B24+B33+B35+B37</f>
        <v>1280849709127.17</v>
      </c>
      <c r="C42" s="54">
        <f>C8+C18+C24+C33+C37</f>
        <v>77880211813</v>
      </c>
      <c r="D42" s="1"/>
    </row>
    <row r="43" spans="1:4" s="17" customFormat="1" ht="15" customHeight="1">
      <c r="A43" s="6"/>
      <c r="B43" s="53"/>
      <c r="C43" s="54"/>
      <c r="D43" s="1"/>
    </row>
    <row r="44" spans="1:3" s="24" customFormat="1" ht="24.75" customHeight="1">
      <c r="A44" s="4" t="s">
        <v>39</v>
      </c>
      <c r="B44" s="63"/>
      <c r="C44" s="64"/>
    </row>
    <row r="45" spans="1:3" s="25" customFormat="1" ht="21.75" customHeight="1">
      <c r="A45" s="4" t="s">
        <v>3</v>
      </c>
      <c r="B45" s="53">
        <f>SUM(B46:B46)</f>
        <v>96975887264.29</v>
      </c>
      <c r="C45" s="54" t="s">
        <v>7</v>
      </c>
    </row>
    <row r="46" spans="1:3" s="25" customFormat="1" ht="20.25" customHeight="1">
      <c r="A46" s="43" t="s">
        <v>40</v>
      </c>
      <c r="B46" s="55">
        <v>96975887264.29</v>
      </c>
      <c r="C46" s="56" t="s">
        <v>7</v>
      </c>
    </row>
    <row r="47" spans="1:3" s="25" customFormat="1" ht="21.75" customHeight="1">
      <c r="A47" s="4" t="s">
        <v>41</v>
      </c>
      <c r="B47" s="53">
        <f>SUM(B48:B50)</f>
        <v>122848836488.04</v>
      </c>
      <c r="C47" s="54" t="s">
        <v>7</v>
      </c>
    </row>
    <row r="48" spans="1:3" s="25" customFormat="1" ht="20.25" customHeight="1">
      <c r="A48" s="5" t="s">
        <v>42</v>
      </c>
      <c r="B48" s="55">
        <v>121747836573.04</v>
      </c>
      <c r="C48" s="56" t="s">
        <v>7</v>
      </c>
    </row>
    <row r="49" spans="1:3" s="25" customFormat="1" ht="20.25" customHeight="1">
      <c r="A49" s="5" t="s">
        <v>102</v>
      </c>
      <c r="B49" s="55">
        <v>1000000</v>
      </c>
      <c r="C49" s="56" t="s">
        <v>7</v>
      </c>
    </row>
    <row r="50" spans="1:3" s="25" customFormat="1" ht="20.25" customHeight="1">
      <c r="A50" s="5" t="s">
        <v>103</v>
      </c>
      <c r="B50" s="55">
        <v>1099999915</v>
      </c>
      <c r="C50" s="56" t="s">
        <v>7</v>
      </c>
    </row>
    <row r="51" spans="1:3" s="25" customFormat="1" ht="21.75" customHeight="1">
      <c r="A51" s="4" t="s">
        <v>43</v>
      </c>
      <c r="B51" s="53">
        <f>SUM(B52:B53)</f>
        <v>105308552375.28</v>
      </c>
      <c r="C51" s="54" t="s">
        <v>7</v>
      </c>
    </row>
    <row r="52" spans="1:3" s="25" customFormat="1" ht="21" customHeight="1">
      <c r="A52" s="5" t="s">
        <v>44</v>
      </c>
      <c r="B52" s="55">
        <v>44704995375.28</v>
      </c>
      <c r="C52" s="56" t="s">
        <v>7</v>
      </c>
    </row>
    <row r="53" spans="1:3" s="25" customFormat="1" ht="21" customHeight="1">
      <c r="A53" s="5" t="s">
        <v>45</v>
      </c>
      <c r="B53" s="55">
        <v>60603557000</v>
      </c>
      <c r="C53" s="56" t="s">
        <v>7</v>
      </c>
    </row>
    <row r="54" spans="1:4" s="25" customFormat="1" ht="21.75" customHeight="1">
      <c r="A54" s="4" t="s">
        <v>46</v>
      </c>
      <c r="B54" s="53">
        <f>SUM(B55:B56)</f>
        <v>33329280878.02</v>
      </c>
      <c r="C54" s="54" t="s">
        <v>7</v>
      </c>
      <c r="D54" s="26"/>
    </row>
    <row r="55" spans="1:3" s="26" customFormat="1" ht="21.75" customHeight="1">
      <c r="A55" s="5" t="s">
        <v>47</v>
      </c>
      <c r="B55" s="55">
        <v>28828946648.02</v>
      </c>
      <c r="C55" s="56" t="s">
        <v>7</v>
      </c>
    </row>
    <row r="56" spans="1:3" s="26" customFormat="1" ht="21.75" customHeight="1">
      <c r="A56" s="5" t="s">
        <v>109</v>
      </c>
      <c r="B56" s="55">
        <v>4500334230</v>
      </c>
      <c r="C56" s="56" t="s">
        <v>7</v>
      </c>
    </row>
    <row r="57" spans="1:4" s="25" customFormat="1" ht="21.75" customHeight="1">
      <c r="A57" s="4" t="s">
        <v>48</v>
      </c>
      <c r="B57" s="53">
        <f>SUM(B58:B63)</f>
        <v>200580049612.21</v>
      </c>
      <c r="C57" s="54" t="s">
        <v>7</v>
      </c>
      <c r="D57" s="26"/>
    </row>
    <row r="58" spans="1:4" s="25" customFormat="1" ht="21" customHeight="1">
      <c r="A58" s="5" t="s">
        <v>49</v>
      </c>
      <c r="B58" s="55">
        <v>142342748270.77</v>
      </c>
      <c r="C58" s="56" t="s">
        <v>7</v>
      </c>
      <c r="D58" s="26"/>
    </row>
    <row r="59" spans="1:4" s="25" customFormat="1" ht="21" customHeight="1">
      <c r="A59" s="5" t="s">
        <v>50</v>
      </c>
      <c r="B59" s="55">
        <v>33963543005.91</v>
      </c>
      <c r="C59" s="56" t="s">
        <v>7</v>
      </c>
      <c r="D59" s="26"/>
    </row>
    <row r="60" spans="1:4" s="25" customFormat="1" ht="21" customHeight="1">
      <c r="A60" s="5" t="s">
        <v>51</v>
      </c>
      <c r="B60" s="55">
        <v>8264997330</v>
      </c>
      <c r="C60" s="56" t="s">
        <v>7</v>
      </c>
      <c r="D60" s="26"/>
    </row>
    <row r="61" spans="1:4" s="25" customFormat="1" ht="21" customHeight="1">
      <c r="A61" s="5" t="s">
        <v>52</v>
      </c>
      <c r="B61" s="55">
        <v>890807180.53</v>
      </c>
      <c r="C61" s="56" t="s">
        <v>7</v>
      </c>
      <c r="D61" s="26"/>
    </row>
    <row r="62" spans="1:4" s="25" customFormat="1" ht="21" customHeight="1">
      <c r="A62" s="5" t="s">
        <v>53</v>
      </c>
      <c r="B62" s="55">
        <v>4893430364</v>
      </c>
      <c r="C62" s="56" t="s">
        <v>7</v>
      </c>
      <c r="D62" s="26"/>
    </row>
    <row r="63" spans="1:4" s="25" customFormat="1" ht="21" customHeight="1">
      <c r="A63" s="5" t="s">
        <v>54</v>
      </c>
      <c r="B63" s="55">
        <v>10224523461</v>
      </c>
      <c r="C63" s="56" t="s">
        <v>7</v>
      </c>
      <c r="D63" s="26"/>
    </row>
    <row r="64" spans="1:4" s="25" customFormat="1" ht="21.75" customHeight="1">
      <c r="A64" s="4" t="s">
        <v>55</v>
      </c>
      <c r="B64" s="53">
        <f>SUM(B65)</f>
        <v>3790317324.55</v>
      </c>
      <c r="C64" s="54" t="s">
        <v>7</v>
      </c>
      <c r="D64" s="26"/>
    </row>
    <row r="65" spans="1:4" s="37" customFormat="1" ht="21.75" customHeight="1">
      <c r="A65" s="38" t="s">
        <v>56</v>
      </c>
      <c r="B65" s="57">
        <v>3790317324.55</v>
      </c>
      <c r="C65" s="58" t="s">
        <v>7</v>
      </c>
      <c r="D65" s="39"/>
    </row>
    <row r="66" spans="1:4" s="25" customFormat="1" ht="21.75" customHeight="1">
      <c r="A66" s="4" t="s">
        <v>57</v>
      </c>
      <c r="B66" s="53">
        <f>SUM(B67:B68)</f>
        <v>82033803992.78</v>
      </c>
      <c r="C66" s="54" t="s">
        <v>7</v>
      </c>
      <c r="D66" s="26"/>
    </row>
    <row r="67" spans="1:4" s="25" customFormat="1" ht="21.75" customHeight="1">
      <c r="A67" s="38" t="s">
        <v>58</v>
      </c>
      <c r="B67" s="57">
        <v>42736640213.78</v>
      </c>
      <c r="C67" s="58" t="s">
        <v>7</v>
      </c>
      <c r="D67" s="26"/>
    </row>
    <row r="68" spans="1:4" s="25" customFormat="1" ht="21.75" customHeight="1" thickBot="1">
      <c r="A68" s="47" t="s">
        <v>4</v>
      </c>
      <c r="B68" s="61">
        <v>39297163779</v>
      </c>
      <c r="C68" s="62" t="s">
        <v>7</v>
      </c>
      <c r="D68" s="40"/>
    </row>
    <row r="69" spans="1:4" s="25" customFormat="1" ht="21.75" customHeight="1">
      <c r="A69" s="4" t="s">
        <v>59</v>
      </c>
      <c r="B69" s="53">
        <f>SUM(B70)</f>
        <v>645881556541.49</v>
      </c>
      <c r="C69" s="54" t="s">
        <v>7</v>
      </c>
      <c r="D69" s="26"/>
    </row>
    <row r="70" spans="1:4" s="25" customFormat="1" ht="21" customHeight="1">
      <c r="A70" s="5" t="s">
        <v>60</v>
      </c>
      <c r="B70" s="55">
        <v>645881556541.49</v>
      </c>
      <c r="C70" s="56" t="s">
        <v>7</v>
      </c>
      <c r="D70" s="26"/>
    </row>
    <row r="71" spans="1:3" s="25" customFormat="1" ht="21.75" customHeight="1">
      <c r="A71" s="44" t="s">
        <v>61</v>
      </c>
      <c r="B71" s="53">
        <f>SUM(B72:B73)</f>
        <v>59767240286</v>
      </c>
      <c r="C71" s="54" t="s">
        <v>7</v>
      </c>
    </row>
    <row r="72" spans="1:4" s="25" customFormat="1" ht="21" customHeight="1">
      <c r="A72" s="5" t="s">
        <v>62</v>
      </c>
      <c r="B72" s="55">
        <v>14296772145</v>
      </c>
      <c r="C72" s="56" t="s">
        <v>7</v>
      </c>
      <c r="D72" s="26"/>
    </row>
    <row r="73" spans="1:3" s="25" customFormat="1" ht="21" customHeight="1">
      <c r="A73" s="5" t="s">
        <v>63</v>
      </c>
      <c r="B73" s="55">
        <v>45470468141</v>
      </c>
      <c r="C73" s="56" t="s">
        <v>7</v>
      </c>
    </row>
    <row r="74" spans="1:4" s="25" customFormat="1" ht="21.75" customHeight="1">
      <c r="A74" s="4" t="s">
        <v>64</v>
      </c>
      <c r="B74" s="53">
        <f>SUM(B75)</f>
        <v>63745522701.5</v>
      </c>
      <c r="C74" s="54" t="s">
        <v>7</v>
      </c>
      <c r="D74" s="26"/>
    </row>
    <row r="75" spans="1:3" s="25" customFormat="1" ht="20.25" customHeight="1">
      <c r="A75" s="5" t="s">
        <v>65</v>
      </c>
      <c r="B75" s="55">
        <v>63745522701.5</v>
      </c>
      <c r="C75" s="56" t="s">
        <v>7</v>
      </c>
    </row>
    <row r="76" spans="1:3" s="25" customFormat="1" ht="21.75" customHeight="1">
      <c r="A76" s="4" t="s">
        <v>66</v>
      </c>
      <c r="B76" s="53">
        <f>SUM(B77)</f>
        <v>71842984.34</v>
      </c>
      <c r="C76" s="54" t="s">
        <v>7</v>
      </c>
    </row>
    <row r="77" spans="1:3" s="25" customFormat="1" ht="21" customHeight="1">
      <c r="A77" s="5" t="s">
        <v>67</v>
      </c>
      <c r="B77" s="55">
        <v>71842984.34</v>
      </c>
      <c r="C77" s="56" t="s">
        <v>7</v>
      </c>
    </row>
    <row r="78" spans="1:3" s="25" customFormat="1" ht="21.75" customHeight="1">
      <c r="A78" s="4" t="s">
        <v>34</v>
      </c>
      <c r="B78" s="53">
        <f>SUM(B79:B81)</f>
        <v>13598426630.63</v>
      </c>
      <c r="C78" s="54" t="s">
        <v>7</v>
      </c>
    </row>
    <row r="79" spans="1:3" s="25" customFormat="1" ht="21" customHeight="1">
      <c r="A79" s="5" t="s">
        <v>68</v>
      </c>
      <c r="B79" s="55">
        <v>13389496630.63</v>
      </c>
      <c r="C79" s="56" t="s">
        <v>7</v>
      </c>
    </row>
    <row r="80" spans="1:3" s="25" customFormat="1" ht="21" customHeight="1">
      <c r="A80" s="5" t="s">
        <v>112</v>
      </c>
      <c r="B80" s="55">
        <v>208000000</v>
      </c>
      <c r="C80" s="56" t="s">
        <v>7</v>
      </c>
    </row>
    <row r="81" spans="1:3" s="25" customFormat="1" ht="21" customHeight="1">
      <c r="A81" s="5" t="s">
        <v>108</v>
      </c>
      <c r="B81" s="55">
        <v>930000</v>
      </c>
      <c r="C81" s="56" t="s">
        <v>7</v>
      </c>
    </row>
    <row r="82" spans="1:3" s="25" customFormat="1" ht="21.75" customHeight="1">
      <c r="A82" s="4" t="s">
        <v>69</v>
      </c>
      <c r="B82" s="53">
        <f>SUM(B83)</f>
        <v>578031757</v>
      </c>
      <c r="C82" s="54" t="s">
        <v>7</v>
      </c>
    </row>
    <row r="83" spans="1:3" s="25" customFormat="1" ht="20.25" customHeight="1">
      <c r="A83" s="5" t="s">
        <v>70</v>
      </c>
      <c r="B83" s="55">
        <v>578031757</v>
      </c>
      <c r="C83" s="56" t="s">
        <v>7</v>
      </c>
    </row>
    <row r="84" spans="1:3" s="25" customFormat="1" ht="20.25" customHeight="1">
      <c r="A84" s="4" t="s">
        <v>69</v>
      </c>
      <c r="B84" s="55"/>
      <c r="C84" s="56"/>
    </row>
    <row r="85" spans="1:3" s="25" customFormat="1" ht="20.25" customHeight="1">
      <c r="A85" s="5"/>
      <c r="B85" s="55"/>
      <c r="C85" s="56"/>
    </row>
    <row r="86" spans="1:3" s="25" customFormat="1" ht="21.75" customHeight="1">
      <c r="A86" s="4" t="s">
        <v>71</v>
      </c>
      <c r="B86" s="53">
        <f>SUM(B87)</f>
        <v>8655421600.5</v>
      </c>
      <c r="C86" s="54" t="s">
        <v>7</v>
      </c>
    </row>
    <row r="87" spans="1:3" s="25" customFormat="1" ht="21" customHeight="1">
      <c r="A87" s="5" t="s">
        <v>72</v>
      </c>
      <c r="B87" s="55">
        <v>8655421600.5</v>
      </c>
      <c r="C87" s="56" t="s">
        <v>7</v>
      </c>
    </row>
    <row r="88" spans="1:3" s="25" customFormat="1" ht="21.75" customHeight="1">
      <c r="A88" s="4" t="s">
        <v>110</v>
      </c>
      <c r="B88" s="53">
        <f>SUM(B89)</f>
        <v>127203259</v>
      </c>
      <c r="C88" s="54" t="s">
        <v>7</v>
      </c>
    </row>
    <row r="89" spans="1:3" s="25" customFormat="1" ht="21" customHeight="1">
      <c r="A89" s="5" t="s">
        <v>111</v>
      </c>
      <c r="B89" s="55">
        <v>127203259</v>
      </c>
      <c r="C89" s="56" t="s">
        <v>7</v>
      </c>
    </row>
    <row r="90" spans="1:3" s="26" customFormat="1" ht="24.75" customHeight="1">
      <c r="A90" s="6" t="s">
        <v>38</v>
      </c>
      <c r="B90" s="53">
        <f>B45+B47+B51+B54+B57+B64+B66+B69+B71+B74+B76+B78+B82+B86+B88</f>
        <v>1437291973695.6301</v>
      </c>
      <c r="C90" s="54" t="s">
        <v>7</v>
      </c>
    </row>
    <row r="91" spans="1:3" s="26" customFormat="1" ht="9.75" customHeight="1">
      <c r="A91" s="6"/>
      <c r="B91" s="53"/>
      <c r="C91" s="54"/>
    </row>
    <row r="92" spans="1:4" ht="27.75" customHeight="1">
      <c r="A92" s="27" t="s">
        <v>73</v>
      </c>
      <c r="B92" s="65"/>
      <c r="C92" s="66"/>
      <c r="D92" s="3"/>
    </row>
    <row r="93" spans="1:5" ht="21.75" customHeight="1">
      <c r="A93" s="4" t="s">
        <v>1</v>
      </c>
      <c r="B93" s="53">
        <f>SUM(B94:B107)</f>
        <v>48388780737.91</v>
      </c>
      <c r="C93" s="54">
        <f>SUM(C94:C107)</f>
        <v>5926449082</v>
      </c>
      <c r="D93" s="3"/>
      <c r="E93" s="19"/>
    </row>
    <row r="94" spans="1:4" ht="21" customHeight="1">
      <c r="A94" s="5" t="s">
        <v>74</v>
      </c>
      <c r="B94" s="55">
        <v>970593750</v>
      </c>
      <c r="C94" s="56">
        <v>15000</v>
      </c>
      <c r="D94" s="3"/>
    </row>
    <row r="95" spans="1:4" ht="21" customHeight="1">
      <c r="A95" s="5" t="s">
        <v>75</v>
      </c>
      <c r="B95" s="55">
        <v>1369683787.91</v>
      </c>
      <c r="C95" s="56">
        <v>115620</v>
      </c>
      <c r="D95" s="3"/>
    </row>
    <row r="96" spans="1:4" ht="21" customHeight="1">
      <c r="A96" s="5" t="s">
        <v>76</v>
      </c>
      <c r="B96" s="55">
        <v>8952962580</v>
      </c>
      <c r="C96" s="56">
        <v>1126151609</v>
      </c>
      <c r="D96" s="3"/>
    </row>
    <row r="97" spans="1:4" ht="21" customHeight="1">
      <c r="A97" s="5" t="s">
        <v>77</v>
      </c>
      <c r="B97" s="55">
        <v>522913360</v>
      </c>
      <c r="C97" s="56">
        <v>54162436</v>
      </c>
      <c r="D97" s="3"/>
    </row>
    <row r="98" spans="1:4" ht="21" customHeight="1">
      <c r="A98" s="5" t="s">
        <v>78</v>
      </c>
      <c r="B98" s="55">
        <v>1480000000</v>
      </c>
      <c r="C98" s="56">
        <v>166500000</v>
      </c>
      <c r="D98" s="3"/>
    </row>
    <row r="99" spans="1:4" ht="21" customHeight="1">
      <c r="A99" s="5" t="s">
        <v>79</v>
      </c>
      <c r="B99" s="55">
        <v>7841660130</v>
      </c>
      <c r="C99" s="56">
        <v>1023487545</v>
      </c>
      <c r="D99" s="3"/>
    </row>
    <row r="100" spans="1:4" s="13" customFormat="1" ht="21" customHeight="1" thickBot="1">
      <c r="A100" s="41" t="s">
        <v>80</v>
      </c>
      <c r="B100" s="67">
        <v>800878870</v>
      </c>
      <c r="C100" s="68">
        <v>139631987</v>
      </c>
      <c r="D100" s="42"/>
    </row>
    <row r="101" spans="1:4" ht="21" customHeight="1">
      <c r="A101" s="38" t="s">
        <v>81</v>
      </c>
      <c r="B101" s="57">
        <v>7181110400</v>
      </c>
      <c r="C101" s="58">
        <v>825261301</v>
      </c>
      <c r="D101" s="3"/>
    </row>
    <row r="102" spans="1:3" ht="21" customHeight="1">
      <c r="A102" s="5" t="s">
        <v>8</v>
      </c>
      <c r="B102" s="55">
        <v>1278748590</v>
      </c>
      <c r="C102" s="56">
        <v>103904296</v>
      </c>
    </row>
    <row r="103" spans="1:4" ht="20.25" customHeight="1">
      <c r="A103" s="5" t="s">
        <v>82</v>
      </c>
      <c r="B103" s="57">
        <v>0</v>
      </c>
      <c r="C103" s="58">
        <v>466613</v>
      </c>
      <c r="D103" s="36" t="s">
        <v>126</v>
      </c>
    </row>
    <row r="104" spans="1:4" ht="21" customHeight="1">
      <c r="A104" s="5" t="s">
        <v>83</v>
      </c>
      <c r="B104" s="55">
        <v>1132634560</v>
      </c>
      <c r="C104" s="56">
        <v>125038911</v>
      </c>
      <c r="D104" s="36"/>
    </row>
    <row r="105" spans="1:4" s="13" customFormat="1" ht="20.25" customHeight="1">
      <c r="A105" s="5" t="s">
        <v>84</v>
      </c>
      <c r="B105" s="57">
        <v>0</v>
      </c>
      <c r="C105" s="58">
        <v>9263883</v>
      </c>
      <c r="D105" s="36" t="s">
        <v>107</v>
      </c>
    </row>
    <row r="106" spans="1:4" ht="21" customHeight="1">
      <c r="A106" s="5" t="s">
        <v>9</v>
      </c>
      <c r="B106" s="55">
        <v>12138930</v>
      </c>
      <c r="C106" s="56">
        <v>617025</v>
      </c>
      <c r="D106" s="3"/>
    </row>
    <row r="107" spans="1:5" s="17" customFormat="1" ht="21" customHeight="1">
      <c r="A107" s="5" t="s">
        <v>123</v>
      </c>
      <c r="B107" s="55">
        <v>16845455780</v>
      </c>
      <c r="C107" s="56">
        <v>2351832856</v>
      </c>
      <c r="D107" s="1"/>
      <c r="E107" s="29"/>
    </row>
    <row r="108" spans="1:3" ht="21.75" customHeight="1">
      <c r="A108" s="4" t="s">
        <v>57</v>
      </c>
      <c r="B108" s="53">
        <f>SUM(B109:B114)</f>
        <v>17681200900</v>
      </c>
      <c r="C108" s="54">
        <f>SUM(C109:C114)</f>
        <v>3466828926</v>
      </c>
    </row>
    <row r="109" spans="1:4" ht="21" customHeight="1">
      <c r="A109" s="5" t="s">
        <v>85</v>
      </c>
      <c r="B109" s="55">
        <v>404762410</v>
      </c>
      <c r="C109" s="56">
        <v>40476241</v>
      </c>
      <c r="D109" s="7"/>
    </row>
    <row r="110" spans="1:3" ht="21" customHeight="1">
      <c r="A110" s="5" t="s">
        <v>86</v>
      </c>
      <c r="B110" s="55">
        <v>100000000</v>
      </c>
      <c r="C110" s="56">
        <v>50000000</v>
      </c>
    </row>
    <row r="111" spans="1:4" ht="21" customHeight="1">
      <c r="A111" s="5" t="s">
        <v>87</v>
      </c>
      <c r="B111" s="55">
        <v>13875833250</v>
      </c>
      <c r="C111" s="56">
        <v>3016975381</v>
      </c>
      <c r="D111" s="3"/>
    </row>
    <row r="112" spans="1:4" ht="21" customHeight="1">
      <c r="A112" s="5" t="s">
        <v>105</v>
      </c>
      <c r="B112" s="55">
        <v>89000000</v>
      </c>
      <c r="C112" s="56">
        <v>8900000</v>
      </c>
      <c r="D112" s="3"/>
    </row>
    <row r="113" spans="1:4" ht="21" customHeight="1">
      <c r="A113" s="5" t="s">
        <v>10</v>
      </c>
      <c r="B113" s="55">
        <v>998654500</v>
      </c>
      <c r="C113" s="56">
        <v>108135032</v>
      </c>
      <c r="D113" s="3"/>
    </row>
    <row r="114" spans="1:4" ht="21" customHeight="1">
      <c r="A114" s="5" t="s">
        <v>88</v>
      </c>
      <c r="B114" s="55">
        <v>2212950740</v>
      </c>
      <c r="C114" s="56">
        <v>242342272</v>
      </c>
      <c r="D114" s="3"/>
    </row>
    <row r="115" spans="1:4" ht="21.75" customHeight="1">
      <c r="A115" s="4" t="s">
        <v>2</v>
      </c>
      <c r="B115" s="53">
        <f>SUM(B116:B120)</f>
        <v>22442397378</v>
      </c>
      <c r="C115" s="54">
        <f>SUM(C116:C120)</f>
        <v>4040853495</v>
      </c>
      <c r="D115" s="3"/>
    </row>
    <row r="116" spans="1:4" ht="21" customHeight="1">
      <c r="A116" s="5" t="s">
        <v>89</v>
      </c>
      <c r="B116" s="55">
        <v>12623674028</v>
      </c>
      <c r="C116" s="56">
        <v>2737718976</v>
      </c>
      <c r="D116" s="3"/>
    </row>
    <row r="117" spans="1:4" ht="21" customHeight="1">
      <c r="A117" s="5" t="s">
        <v>90</v>
      </c>
      <c r="B117" s="55">
        <v>7589693770</v>
      </c>
      <c r="C117" s="56">
        <v>1000842140</v>
      </c>
      <c r="D117" s="3"/>
    </row>
    <row r="118" spans="1:3" ht="21" customHeight="1">
      <c r="A118" s="5" t="s">
        <v>91</v>
      </c>
      <c r="B118" s="55">
        <v>315000000</v>
      </c>
      <c r="C118" s="56">
        <v>31500000</v>
      </c>
    </row>
    <row r="119" spans="1:3" ht="21" customHeight="1">
      <c r="A119" s="5" t="s">
        <v>92</v>
      </c>
      <c r="B119" s="55">
        <v>714029580</v>
      </c>
      <c r="C119" s="56">
        <v>110436379</v>
      </c>
    </row>
    <row r="120" spans="1:3" ht="21" customHeight="1">
      <c r="A120" s="5" t="s">
        <v>93</v>
      </c>
      <c r="B120" s="55">
        <v>1200000000</v>
      </c>
      <c r="C120" s="56">
        <v>160356000</v>
      </c>
    </row>
    <row r="121" spans="1:3" ht="21.75" customHeight="1">
      <c r="A121" s="4" t="s">
        <v>94</v>
      </c>
      <c r="B121" s="53">
        <f>SUM(B122:B124)</f>
        <v>14953991530</v>
      </c>
      <c r="C121" s="54">
        <f>SUM(C122:C124)</f>
        <v>1139934438</v>
      </c>
    </row>
    <row r="122" spans="1:4" ht="21" customHeight="1">
      <c r="A122" s="5" t="s">
        <v>95</v>
      </c>
      <c r="B122" s="55">
        <v>43200000</v>
      </c>
      <c r="C122" s="56">
        <v>21600</v>
      </c>
      <c r="D122" s="3"/>
    </row>
    <row r="123" spans="1:4" ht="21" customHeight="1">
      <c r="A123" s="5" t="s">
        <v>96</v>
      </c>
      <c r="B123" s="55">
        <v>1110791530</v>
      </c>
      <c r="C123" s="56">
        <v>235886376</v>
      </c>
      <c r="D123" s="3"/>
    </row>
    <row r="124" spans="1:3" ht="21" customHeight="1">
      <c r="A124" s="5" t="s">
        <v>97</v>
      </c>
      <c r="B124" s="55">
        <v>13800000000</v>
      </c>
      <c r="C124" s="56">
        <v>904026462</v>
      </c>
    </row>
    <row r="125" spans="1:4" ht="22.5" customHeight="1">
      <c r="A125" s="6" t="s">
        <v>38</v>
      </c>
      <c r="B125" s="53">
        <f>B93+B108+B115+B121</f>
        <v>103466370545.91</v>
      </c>
      <c r="C125" s="54">
        <f>C93+C108+C115+C121</f>
        <v>14574065941</v>
      </c>
      <c r="D125" s="3"/>
    </row>
    <row r="126" spans="1:4" ht="24" customHeight="1">
      <c r="A126" s="6"/>
      <c r="B126" s="51"/>
      <c r="C126" s="52"/>
      <c r="D126" s="3"/>
    </row>
    <row r="127" spans="1:3" ht="22.5" customHeight="1">
      <c r="A127" s="4" t="s">
        <v>98</v>
      </c>
      <c r="B127" s="65">
        <f>B42</f>
        <v>1280849709127.17</v>
      </c>
      <c r="C127" s="66">
        <f>C42</f>
        <v>77880211813</v>
      </c>
    </row>
    <row r="128" spans="1:3" ht="9.75" customHeight="1">
      <c r="A128" s="31"/>
      <c r="B128" s="65"/>
      <c r="C128" s="66"/>
    </row>
    <row r="129" spans="1:3" ht="22.5" customHeight="1">
      <c r="A129" s="4" t="s">
        <v>99</v>
      </c>
      <c r="B129" s="65">
        <f>B90</f>
        <v>1437291973695.6301</v>
      </c>
      <c r="C129" s="56" t="s">
        <v>7</v>
      </c>
    </row>
    <row r="130" spans="1:3" ht="9.75" customHeight="1">
      <c r="A130" s="32"/>
      <c r="B130" s="65"/>
      <c r="C130" s="66"/>
    </row>
    <row r="131" spans="1:3" ht="22.5" customHeight="1">
      <c r="A131" s="4" t="s">
        <v>100</v>
      </c>
      <c r="B131" s="65">
        <f>B125</f>
        <v>103466370545.91</v>
      </c>
      <c r="C131" s="66">
        <f>C125</f>
        <v>14574065941</v>
      </c>
    </row>
    <row r="132" spans="1:3" ht="11.25" customHeight="1">
      <c r="A132" s="30"/>
      <c r="B132" s="69"/>
      <c r="C132" s="70"/>
    </row>
    <row r="133" spans="1:4" ht="24.75" customHeight="1" thickBot="1">
      <c r="A133" s="33" t="s">
        <v>101</v>
      </c>
      <c r="B133" s="71">
        <f>SUM(B127:B131)</f>
        <v>2821608053368.71</v>
      </c>
      <c r="C133" s="72">
        <f>C127+C131</f>
        <v>92454277754</v>
      </c>
      <c r="D133" s="28"/>
    </row>
    <row r="134" ht="22.5" customHeight="1">
      <c r="B134" s="1"/>
    </row>
  </sheetData>
  <sheetProtection/>
  <mergeCells count="3">
    <mergeCell ref="A1:D1"/>
    <mergeCell ref="A2:D2"/>
    <mergeCell ref="A3:D3"/>
  </mergeCells>
  <printOptions horizontalCentered="1"/>
  <pageMargins left="0.5118110236220472" right="0.5118110236220472" top="0.7874015748031497" bottom="0.7874015748031497" header="0.7086614173228347" footer="0.196850393700787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chin2593</cp:lastModifiedBy>
  <cp:lastPrinted>2012-04-24T06:48:37Z</cp:lastPrinted>
  <dcterms:created xsi:type="dcterms:W3CDTF">1997-09-09T10:28:37Z</dcterms:created>
  <dcterms:modified xsi:type="dcterms:W3CDTF">2012-04-24T08:31:32Z</dcterms:modified>
  <cp:category/>
  <cp:version/>
  <cp:contentType/>
  <cp:contentStatus/>
</cp:coreProperties>
</file>