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2120" windowHeight="4170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'(102)出納終結報告定稿'!$A$1:$J$81</definedName>
    <definedName name="_xlnm.Print_Area" localSheetId="0">'出納終結報告定稿5010印表機'!$A$1:$J$80</definedName>
    <definedName name="Print_Area_MI" localSheetId="1">'(102)出納終結報告定稿'!$A$4:$J$80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<sst xmlns="http://schemas.openxmlformats.org/spreadsheetml/2006/main" count="230" uniqueCount="186">
  <si>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</si>
  <si>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</si>
  <si>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</si>
  <si>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</si>
  <si>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</si>
  <si>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</si>
  <si>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</si>
  <si>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</si>
  <si>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</si>
  <si>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</si>
  <si>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</si>
  <si>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</si>
  <si>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</si>
  <si>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</si>
  <si>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</si>
  <si>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</si>
  <si>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</si>
  <si>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</si>
  <si>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</si>
  <si>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</si>
  <si>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</si>
  <si>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</si>
  <si>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</si>
  <si>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</si>
  <si>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</si>
  <si>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</si>
  <si>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</si>
  <si>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</si>
  <si>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</si>
  <si>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</si>
  <si>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</si>
  <si>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</si>
  <si>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</si>
  <si>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</si>
  <si>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</si>
  <si>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</si>
  <si>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</si>
  <si>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</si>
  <si>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</si>
  <si>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</si>
  <si>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</si>
  <si>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</si>
  <si>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</si>
  <si>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</si>
  <si>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</si>
  <si>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</si>
  <si>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</si>
  <si>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</si>
  <si>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</si>
  <si>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</si>
  <si>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</si>
  <si>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</si>
  <si>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</si>
  <si>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</si>
  <si>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</si>
  <si>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</si>
  <si>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</si>
  <si>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</si>
  <si>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</si>
  <si>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</si>
  <si>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</si>
  <si>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</si>
  <si>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</si>
  <si>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</si>
  <si>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</si>
  <si>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</si>
  <si>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</si>
  <si>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</si>
  <si>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</si>
  <si>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</si>
  <si>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</si>
  <si>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</si>
  <si>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</si>
  <si>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</si>
  <si>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</si>
  <si>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</si>
  <si>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</si>
  <si>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</si>
  <si>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</si>
  <si>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</si>
  <si>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</si>
  <si>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</si>
  <si>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</si>
  <si>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</si>
  <si>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</si>
  <si>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</si>
  <si>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</si>
  <si>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</si>
  <si>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</si>
  <si>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</si>
  <si>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</si>
  <si>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</si>
  <si>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</si>
  <si>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</si>
  <si>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</si>
  <si>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</si>
  <si>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</si>
  <si>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</si>
  <si>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</si>
  <si>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</si>
  <si>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</si>
  <si>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國庫年度出</t>
  </si>
  <si>
    <r>
      <t>納終結報告</t>
    </r>
    <r>
      <rPr>
        <b/>
        <sz val="16"/>
        <rFont val="細明體"/>
        <family val="3"/>
      </rPr>
      <t xml:space="preserve">  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現金收支部分</t>
    </r>
    <r>
      <rPr>
        <b/>
        <sz val="16"/>
        <rFont val="Times New Roman"/>
        <family val="1"/>
      </rPr>
      <t>)</t>
    </r>
  </si>
  <si>
    <r>
      <t xml:space="preserve">    </t>
    </r>
    <r>
      <rPr>
        <sz val="12"/>
        <rFont val="新細明體"/>
        <family val="1"/>
      </rPr>
      <t>中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國</t>
    </r>
  </si>
  <si>
    <r>
      <t xml:space="preserve"> 102   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度</t>
    </r>
  </si>
  <si>
    <r>
      <t>預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</si>
  <si>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收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</si>
  <si>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r>
      <t>實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支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數</t>
    </r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</si>
  <si>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</si>
  <si>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</si>
  <si>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</si>
  <si>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</si>
  <si>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</si>
  <si>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</si>
  <si>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</si>
  <si>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</si>
  <si>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</si>
  <si>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</si>
  <si>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</si>
  <si>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</si>
  <si>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</si>
  <si>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</si>
  <si>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>　　菸酒稅</t>
  </si>
  <si>
    <t>　外交部主管</t>
  </si>
  <si>
    <t>　　營業稅</t>
  </si>
  <si>
    <t>　國防部主管</t>
  </si>
  <si>
    <t>　罰款及賠償收入</t>
  </si>
  <si>
    <t>　財政部主管</t>
  </si>
  <si>
    <t>　規費收入</t>
  </si>
  <si>
    <t>　教育部主管</t>
  </si>
  <si>
    <t>　財產收入</t>
  </si>
  <si>
    <t>　法務部主管</t>
  </si>
  <si>
    <t>　營業盈餘及事業收入</t>
  </si>
  <si>
    <t>　經濟部主管</t>
  </si>
  <si>
    <t>　捐獻及贈與收入</t>
  </si>
  <si>
    <t>－</t>
  </si>
  <si>
    <t>　交通部主管</t>
  </si>
  <si>
    <t>　其他收入</t>
  </si>
  <si>
    <t>　蒙藏委員會主管</t>
  </si>
  <si>
    <t>本年度收入小計</t>
  </si>
  <si>
    <t>　僑務委員會主管</t>
  </si>
  <si>
    <t>　國軍退除役官兵輔導委員
　會主管</t>
  </si>
  <si>
    <t>　國家科學委員會主管</t>
  </si>
  <si>
    <t>收回以前年度經費賸餘</t>
  </si>
  <si>
    <t>　原子能委員會主管</t>
  </si>
  <si>
    <t>以前年度收入小計</t>
  </si>
  <si>
    <t>　農業委員會主管</t>
  </si>
  <si>
    <t>　勞工委員會主管</t>
  </si>
  <si>
    <t>國軍老舊眷村改建特別決算</t>
  </si>
  <si>
    <t>　衛生署主管</t>
  </si>
  <si>
    <t>　環境保護署主管</t>
  </si>
  <si>
    <t>易淹水地區水患治理計畫
第3期特別決算</t>
  </si>
  <si>
    <t xml:space="preserve">  文化部主管</t>
  </si>
  <si>
    <t>　海岸巡防署主管</t>
  </si>
  <si>
    <t>特別決算收入小計</t>
  </si>
  <si>
    <t xml:space="preserve">  金融監督管理委員會主管</t>
  </si>
  <si>
    <t>　省市地方政府</t>
  </si>
  <si>
    <t>　災害準備金</t>
  </si>
  <si>
    <t>總決算－以前年度</t>
  </si>
  <si>
    <t>　第二預備金</t>
  </si>
  <si>
    <t>擴大公共建設投資計畫
特別決算（96年度）</t>
  </si>
  <si>
    <t>本年度支出小計</t>
  </si>
  <si>
    <t>石門水庫及其集水區整治
計畫第1期特別決算</t>
  </si>
  <si>
    <t>易淹水地區水患治理計畫
第2期特別決算</t>
  </si>
  <si>
    <t>以前年度支出小計</t>
  </si>
  <si>
    <t>振興經濟擴大公共建設
特別決算（99年度）</t>
  </si>
  <si>
    <t>振興經濟擴大公共建設
特別決算（100年度）</t>
  </si>
  <si>
    <t>基隆河整體治理計畫
（前期計畫）特別決算</t>
  </si>
  <si>
    <t>石門水庫及其集水區整治計畫第2期特別決算</t>
  </si>
  <si>
    <t>擴大公共建設投資計畫
特別決算（95年度）</t>
  </si>
  <si>
    <t>莫拉克颱風災後重建
特別決算</t>
  </si>
  <si>
    <t>擴大公共建設投資計畫
特別決算（97年度）</t>
  </si>
  <si>
    <t>債務舉借收入小計</t>
  </si>
  <si>
    <t>振興經濟擴大公共建設
特別決算（98年度）</t>
  </si>
  <si>
    <r>
      <t>振興經濟擴大公共建設
特別</t>
    </r>
    <r>
      <rPr>
        <sz val="9"/>
        <rFont val="新細明體"/>
        <family val="1"/>
      </rPr>
      <t>決算（100年度）</t>
    </r>
  </si>
  <si>
    <t>石門水庫及其集水區整治
計畫第2期特別決算</t>
  </si>
  <si>
    <t>莫拉克颱風災後重建特別決算</t>
  </si>
  <si>
    <t>收入合計</t>
  </si>
  <si>
    <r>
      <t>特別決算支出小計</t>
    </r>
    <r>
      <rPr>
        <sz val="12"/>
        <rFont val="標楷體"/>
        <family val="4"/>
      </rPr>
      <t xml:space="preserve"> </t>
    </r>
  </si>
  <si>
    <r>
      <t>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出</t>
    </r>
  </si>
  <si>
    <t>支出合計</t>
  </si>
  <si>
    <t>收支餘絀</t>
  </si>
  <si>
    <t>上年度國庫結存數</t>
  </si>
  <si>
    <t>本年度發行國庫券及
短期借款淨減少舉借數</t>
  </si>
  <si>
    <t>特種基金淨增加
保管款存放餘額</t>
  </si>
  <si>
    <t>各機關淨增加
保管款存放餘額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</si>
</sst>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</numFmts>
  <fonts count="50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u val="single"/>
      <sz val="18"/>
      <name val="細明體"/>
      <family val="3"/>
    </font>
    <font>
      <sz val="10"/>
      <name val="細明體"/>
      <family val="3"/>
    </font>
    <font>
      <b/>
      <u val="single"/>
      <sz val="22"/>
      <name val="細明體"/>
      <family val="3"/>
    </font>
    <font>
      <b/>
      <sz val="16"/>
      <name val="細明體"/>
      <family val="3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1"/>
      <name val="Courier"/>
      <family val="3"/>
    </font>
    <font>
      <sz val="10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9"/>
      <name val="標楷體"/>
      <family val="4"/>
    </font>
    <font>
      <sz val="9.5"/>
      <name val="新細明體"/>
      <family val="1"/>
    </font>
    <font>
      <sz val="12"/>
      <name val="標楷體"/>
      <family val="4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" xfId="0" applyNumberFormat="1" applyFont="1" applyBorder="1" applyAlignment="1" applyProtection="1">
      <alignment horizontal="center" vertical="center"/>
      <protection/>
    </xf>
    <xf numFmtId="39" fontId="16" fillId="0" borderId="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3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177" fontId="22" fillId="0" borderId="4" xfId="0" applyNumberFormat="1" applyFont="1" applyBorder="1" applyAlignment="1" applyProtection="1">
      <alignment horizontal="right" vertical="center"/>
      <protection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/>
    </xf>
    <xf numFmtId="177" fontId="20" fillId="0" borderId="4" xfId="0" applyNumberFormat="1" applyFont="1" applyBorder="1" applyAlignment="1" applyProtection="1">
      <alignment horizontal="right"/>
      <protection/>
    </xf>
    <xf numFmtId="0" fontId="20" fillId="0" borderId="4" xfId="0" applyFont="1" applyBorder="1" applyAlignment="1">
      <alignment/>
    </xf>
    <xf numFmtId="0" fontId="19" fillId="0" borderId="6" xfId="0" applyFont="1" applyBorder="1" applyAlignment="1">
      <alignment horizontal="left" vertical="center" wrapText="1"/>
    </xf>
    <xf numFmtId="177" fontId="20" fillId="0" borderId="6" xfId="0" applyNumberFormat="1" applyFont="1" applyBorder="1" applyAlignment="1">
      <alignment vertical="center"/>
    </xf>
    <xf numFmtId="177" fontId="20" fillId="0" borderId="5" xfId="0" applyNumberFormat="1" applyFont="1" applyBorder="1" applyAlignment="1" applyProtection="1">
      <alignment vertical="center"/>
      <protection/>
    </xf>
    <xf numFmtId="39" fontId="19" fillId="0" borderId="6" xfId="0" applyNumberFormat="1" applyFont="1" applyBorder="1" applyAlignment="1" applyProtection="1">
      <alignment horizontal="distributed" vertical="center"/>
      <protection/>
    </xf>
    <xf numFmtId="49" fontId="19" fillId="0" borderId="6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7" xfId="0" applyNumberFormat="1" applyFont="1" applyBorder="1" applyAlignment="1" applyProtection="1">
      <alignment horizontal="right"/>
      <protection/>
    </xf>
    <xf numFmtId="177" fontId="20" fillId="0" borderId="8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177" fontId="20" fillId="0" borderId="5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6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left" vertical="center"/>
      <protection/>
    </xf>
    <xf numFmtId="39" fontId="19" fillId="0" borderId="6" xfId="0" applyNumberFormat="1" applyFont="1" applyBorder="1" applyAlignment="1" applyProtection="1" quotePrefix="1">
      <alignment horizontal="distributed"/>
      <protection/>
    </xf>
    <xf numFmtId="39" fontId="20" fillId="0" borderId="5" xfId="0" applyNumberFormat="1" applyFont="1" applyBorder="1" applyAlignment="1" applyProtection="1">
      <alignment vertical="center"/>
      <protection/>
    </xf>
    <xf numFmtId="39" fontId="20" fillId="0" borderId="6" xfId="0" applyNumberFormat="1" applyFont="1" applyBorder="1" applyAlignment="1" applyProtection="1">
      <alignment vertical="center"/>
      <protection/>
    </xf>
    <xf numFmtId="181" fontId="20" fillId="0" borderId="5" xfId="0" applyNumberFormat="1" applyFont="1" applyBorder="1" applyAlignment="1">
      <alignment vertical="center"/>
    </xf>
    <xf numFmtId="183" fontId="20" fillId="0" borderId="5" xfId="0" applyNumberFormat="1" applyFont="1" applyBorder="1" applyAlignment="1" applyProtection="1">
      <alignment horizontal="right" vertical="center"/>
      <protection/>
    </xf>
    <xf numFmtId="0" fontId="6" fillId="0" borderId="6" xfId="0" applyFont="1" applyBorder="1" applyAlignment="1">
      <alignment vertical="center"/>
    </xf>
    <xf numFmtId="39" fontId="26" fillId="0" borderId="6" xfId="0" applyNumberFormat="1" applyFont="1" applyBorder="1" applyAlignment="1" applyProtection="1">
      <alignment horizontal="distributed" vertical="center" shrinkToFit="1"/>
      <protection/>
    </xf>
    <xf numFmtId="0" fontId="20" fillId="0" borderId="6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9" fontId="20" fillId="0" borderId="8" xfId="0" applyNumberFormat="1" applyFont="1" applyBorder="1" applyAlignment="1" applyProtection="1">
      <alignment vertical="center"/>
      <protection/>
    </xf>
    <xf numFmtId="39" fontId="21" fillId="0" borderId="11" xfId="0" applyNumberFormat="1" applyFont="1" applyBorder="1" applyAlignment="1" applyProtection="1">
      <alignment horizontal="distributed" vertical="center" shrinkToFit="1"/>
      <protection/>
    </xf>
    <xf numFmtId="177" fontId="22" fillId="0" borderId="8" xfId="0" applyNumberFormat="1" applyFont="1" applyBorder="1" applyAlignment="1" applyProtection="1">
      <alignment horizontal="right" vertical="center"/>
      <protection/>
    </xf>
    <xf numFmtId="183" fontId="22" fillId="0" borderId="8" xfId="0" applyNumberFormat="1" applyFont="1" applyBorder="1" applyAlignment="1" applyProtection="1">
      <alignment horizontal="right" vertical="center"/>
      <protection/>
    </xf>
    <xf numFmtId="177" fontId="22" fillId="0" borderId="12" xfId="0" applyNumberFormat="1" applyFont="1" applyBorder="1" applyAlignment="1" applyProtection="1">
      <alignment horizontal="right" vertical="center"/>
      <protection/>
    </xf>
    <xf numFmtId="177" fontId="27" fillId="0" borderId="4" xfId="0" applyNumberFormat="1" applyFont="1" applyBorder="1" applyAlignment="1" applyProtection="1">
      <alignment horizontal="right" vertical="center"/>
      <protection/>
    </xf>
    <xf numFmtId="177" fontId="29" fillId="0" borderId="4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39" fontId="20" fillId="0" borderId="4" xfId="0" applyNumberFormat="1" applyFont="1" applyBorder="1" applyAlignment="1" applyProtection="1">
      <alignment vertical="center"/>
      <protection/>
    </xf>
    <xf numFmtId="39" fontId="20" fillId="0" borderId="7" xfId="0" applyNumberFormat="1" applyFont="1" applyBorder="1" applyAlignment="1" applyProtection="1">
      <alignment vertical="center"/>
      <protection/>
    </xf>
    <xf numFmtId="177" fontId="29" fillId="0" borderId="5" xfId="0" applyNumberFormat="1" applyFont="1" applyBorder="1" applyAlignment="1" applyProtection="1">
      <alignment horizontal="right" vertical="center"/>
      <protection/>
    </xf>
    <xf numFmtId="177" fontId="30" fillId="0" borderId="5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39" fontId="33" fillId="0" borderId="0" xfId="0" applyNumberFormat="1" applyFont="1" applyBorder="1" applyAlignment="1" applyProtection="1">
      <alignment vertical="center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39" fontId="40" fillId="0" borderId="1" xfId="0" applyNumberFormat="1" applyFont="1" applyBorder="1" applyAlignment="1" applyProtection="1">
      <alignment horizontal="center" vertical="center"/>
      <protection/>
    </xf>
    <xf numFmtId="39" fontId="40" fillId="0" borderId="2" xfId="0" applyNumberFormat="1" applyFont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39" fontId="40" fillId="0" borderId="3" xfId="0" applyNumberFormat="1" applyFont="1" applyBorder="1" applyAlignment="1" applyProtection="1">
      <alignment horizontal="center" vertical="center"/>
      <protection/>
    </xf>
    <xf numFmtId="39" fontId="43" fillId="0" borderId="0" xfId="0" applyNumberFormat="1" applyFont="1" applyBorder="1" applyAlignment="1" applyProtection="1">
      <alignment vertical="center"/>
      <protection/>
    </xf>
    <xf numFmtId="177" fontId="29" fillId="0" borderId="13" xfId="0" applyNumberFormat="1" applyFont="1" applyBorder="1" applyAlignment="1" applyProtection="1">
      <alignment horizontal="right" vertical="center"/>
      <protection/>
    </xf>
    <xf numFmtId="177" fontId="44" fillId="0" borderId="4" xfId="0" applyNumberFormat="1" applyFont="1" applyBorder="1" applyAlignment="1" applyProtection="1">
      <alignment horizontal="right" vertical="center"/>
      <protection/>
    </xf>
    <xf numFmtId="177" fontId="30" fillId="0" borderId="4" xfId="0" applyNumberFormat="1" applyFont="1" applyBorder="1" applyAlignment="1" applyProtection="1">
      <alignment horizontal="right" vertical="center"/>
      <protection/>
    </xf>
    <xf numFmtId="39" fontId="43" fillId="0" borderId="0" xfId="0" applyNumberFormat="1" applyFont="1" applyBorder="1" applyAlignment="1" applyProtection="1">
      <alignment horizontal="distributed" vertical="center"/>
      <protection/>
    </xf>
    <xf numFmtId="0" fontId="29" fillId="0" borderId="4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9" fillId="0" borderId="5" xfId="0" applyFont="1" applyBorder="1" applyAlignment="1">
      <alignment vertical="center"/>
    </xf>
    <xf numFmtId="0" fontId="29" fillId="0" borderId="5" xfId="0" applyFont="1" applyBorder="1" applyAlignment="1">
      <alignment/>
    </xf>
    <xf numFmtId="177" fontId="29" fillId="0" borderId="4" xfId="0" applyNumberFormat="1" applyFont="1" applyBorder="1" applyAlignment="1" applyProtection="1">
      <alignment horizontal="right"/>
      <protection/>
    </xf>
    <xf numFmtId="0" fontId="43" fillId="0" borderId="6" xfId="0" applyFont="1" applyBorder="1" applyAlignment="1">
      <alignment horizontal="left" vertical="center" wrapText="1"/>
    </xf>
    <xf numFmtId="177" fontId="29" fillId="0" borderId="6" xfId="0" applyNumberFormat="1" applyFont="1" applyBorder="1" applyAlignment="1">
      <alignment vertical="center"/>
    </xf>
    <xf numFmtId="177" fontId="29" fillId="0" borderId="5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>
      <alignment/>
    </xf>
    <xf numFmtId="39" fontId="43" fillId="0" borderId="6" xfId="0" applyNumberFormat="1" applyFont="1" applyBorder="1" applyAlignment="1" applyProtection="1">
      <alignment horizontal="distributed" vertical="center"/>
      <protection/>
    </xf>
    <xf numFmtId="49" fontId="43" fillId="0" borderId="6" xfId="0" applyNumberFormat="1" applyFont="1" applyBorder="1" applyAlignment="1" applyProtection="1">
      <alignment horizontal="distributed" vertical="center"/>
      <protection/>
    </xf>
    <xf numFmtId="0" fontId="29" fillId="0" borderId="12" xfId="0" applyFont="1" applyBorder="1" applyAlignment="1">
      <alignment/>
    </xf>
    <xf numFmtId="177" fontId="29" fillId="0" borderId="7" xfId="0" applyNumberFormat="1" applyFont="1" applyBorder="1" applyAlignment="1" applyProtection="1">
      <alignment horizontal="right" vertical="center"/>
      <protection/>
    </xf>
    <xf numFmtId="177" fontId="30" fillId="0" borderId="8" xfId="0" applyNumberFormat="1" applyFont="1" applyBorder="1" applyAlignment="1" applyProtection="1">
      <alignment horizontal="right" vertical="center"/>
      <protection/>
    </xf>
    <xf numFmtId="177" fontId="30" fillId="0" borderId="7" xfId="0" applyNumberFormat="1" applyFont="1" applyBorder="1" applyAlignment="1" applyProtection="1">
      <alignment horizontal="right" vertical="center"/>
      <protection/>
    </xf>
    <xf numFmtId="177" fontId="29" fillId="0" borderId="5" xfId="0" applyNumberFormat="1" applyFont="1" applyBorder="1" applyAlignment="1" applyProtection="1">
      <alignment horizontal="right"/>
      <protection/>
    </xf>
    <xf numFmtId="0" fontId="29" fillId="0" borderId="4" xfId="0" applyFont="1" applyBorder="1" applyAlignment="1">
      <alignment/>
    </xf>
    <xf numFmtId="177" fontId="29" fillId="0" borderId="5" xfId="0" applyNumberFormat="1" applyFont="1" applyBorder="1" applyAlignment="1">
      <alignment vertical="top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39" fontId="45" fillId="0" borderId="6" xfId="0" applyNumberFormat="1" applyFont="1" applyBorder="1" applyAlignment="1" applyProtection="1">
      <alignment horizontal="distributed" vertical="center" shrinkToFit="1"/>
      <protection/>
    </xf>
    <xf numFmtId="177" fontId="29" fillId="0" borderId="6" xfId="0" applyNumberFormat="1" applyFont="1" applyBorder="1" applyAlignment="1" applyProtection="1">
      <alignment horizontal="right" vertical="center"/>
      <protection/>
    </xf>
    <xf numFmtId="39" fontId="43" fillId="0" borderId="6" xfId="0" applyNumberFormat="1" applyFont="1" applyBorder="1" applyAlignment="1" applyProtection="1">
      <alignment horizontal="left" vertical="center"/>
      <protection/>
    </xf>
    <xf numFmtId="39" fontId="43" fillId="0" borderId="0" xfId="0" applyNumberFormat="1" applyFont="1" applyBorder="1" applyAlignment="1" applyProtection="1">
      <alignment horizontal="distributed"/>
      <protection/>
    </xf>
    <xf numFmtId="39" fontId="43" fillId="0" borderId="6" xfId="0" applyNumberFormat="1" applyFont="1" applyBorder="1" applyAlignment="1" applyProtection="1" quotePrefix="1">
      <alignment horizontal="distributed"/>
      <protection/>
    </xf>
    <xf numFmtId="39" fontId="29" fillId="0" borderId="5" xfId="0" applyNumberFormat="1" applyFont="1" applyBorder="1" applyAlignment="1" applyProtection="1">
      <alignment vertical="center"/>
      <protection/>
    </xf>
    <xf numFmtId="39" fontId="29" fillId="0" borderId="6" xfId="0" applyNumberFormat="1" applyFont="1" applyBorder="1" applyAlignment="1" applyProtection="1">
      <alignment vertical="center"/>
      <protection/>
    </xf>
    <xf numFmtId="181" fontId="29" fillId="0" borderId="5" xfId="0" applyNumberFormat="1" applyFont="1" applyBorder="1" applyAlignment="1">
      <alignment vertical="center"/>
    </xf>
    <xf numFmtId="183" fontId="29" fillId="0" borderId="5" xfId="0" applyNumberFormat="1" applyFont="1" applyBorder="1" applyAlignment="1" applyProtection="1">
      <alignment horizontal="right" vertical="center"/>
      <protection/>
    </xf>
    <xf numFmtId="39" fontId="29" fillId="0" borderId="4" xfId="0" applyNumberFormat="1" applyFont="1" applyBorder="1" applyAlignment="1" applyProtection="1">
      <alignment vertical="center"/>
      <protection/>
    </xf>
    <xf numFmtId="0" fontId="29" fillId="0" borderId="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9" fontId="49" fillId="0" borderId="11" xfId="0" applyNumberFormat="1" applyFont="1" applyBorder="1" applyAlignment="1" applyProtection="1">
      <alignment horizontal="distributed" vertical="center" shrinkToFit="1"/>
      <protection/>
    </xf>
    <xf numFmtId="39" fontId="29" fillId="0" borderId="8" xfId="0" applyNumberFormat="1" applyFont="1" applyBorder="1" applyAlignment="1" applyProtection="1">
      <alignment vertical="center"/>
      <protection/>
    </xf>
    <xf numFmtId="39" fontId="29" fillId="0" borderId="7" xfId="0" applyNumberFormat="1" applyFont="1" applyBorder="1" applyAlignment="1" applyProtection="1">
      <alignment vertical="center"/>
      <protection/>
    </xf>
    <xf numFmtId="39" fontId="45" fillId="0" borderId="11" xfId="0" applyNumberFormat="1" applyFont="1" applyBorder="1" applyAlignment="1" applyProtection="1">
      <alignment horizontal="distributed" vertical="center" shrinkToFit="1"/>
      <protection/>
    </xf>
    <xf numFmtId="183" fontId="30" fillId="0" borderId="8" xfId="0" applyNumberFormat="1" applyFont="1" applyBorder="1" applyAlignment="1" applyProtection="1">
      <alignment horizontal="right" vertical="center"/>
      <protection/>
    </xf>
    <xf numFmtId="177" fontId="30" fillId="0" borderId="12" xfId="0" applyNumberFormat="1" applyFont="1" applyBorder="1" applyAlignment="1" applyProtection="1">
      <alignment horizontal="right" vertical="center"/>
      <protection/>
    </xf>
    <xf numFmtId="177" fontId="29" fillId="0" borderId="5" xfId="0" applyNumberFormat="1" applyFont="1" applyBorder="1" applyAlignment="1" applyProtection="1">
      <alignment vertical="center" wrapText="1"/>
      <protection/>
    </xf>
    <xf numFmtId="0" fontId="0" fillId="0" borderId="5" xfId="0" applyFont="1" applyBorder="1" applyAlignment="1">
      <alignment vertical="center" wrapText="1"/>
    </xf>
    <xf numFmtId="39" fontId="8" fillId="0" borderId="6" xfId="0" applyNumberFormat="1" applyFont="1" applyBorder="1" applyAlignment="1" applyProtection="1">
      <alignment horizontal="left" vertical="center" wrapText="1"/>
      <protection/>
    </xf>
    <xf numFmtId="177" fontId="20" fillId="0" borderId="4" xfId="0" applyNumberFormat="1" applyFont="1" applyBorder="1" applyAlignment="1" applyProtection="1">
      <alignment horizontal="right" vertical="center" wrapText="1"/>
      <protection/>
    </xf>
    <xf numFmtId="177" fontId="20" fillId="0" borderId="5" xfId="0" applyNumberFormat="1" applyFont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39" fontId="16" fillId="0" borderId="14" xfId="0" applyNumberFormat="1" applyFont="1" applyBorder="1" applyAlignment="1" applyProtection="1">
      <alignment horizontal="distributed" vertical="center"/>
      <protection/>
    </xf>
    <xf numFmtId="0" fontId="18" fillId="0" borderId="15" xfId="0" applyFont="1" applyBorder="1" applyAlignment="1">
      <alignment horizontal="distributed" vertical="center"/>
    </xf>
    <xf numFmtId="177" fontId="20" fillId="0" borderId="5" xfId="0" applyNumberFormat="1" applyFont="1" applyBorder="1" applyAlignment="1" applyProtection="1">
      <alignment horizontal="right" vertical="center"/>
      <protection/>
    </xf>
    <xf numFmtId="39" fontId="24" fillId="0" borderId="6" xfId="0" applyNumberFormat="1" applyFont="1" applyBorder="1" applyAlignment="1" applyProtection="1">
      <alignment horizontal="distributed" vertical="center" wrapText="1"/>
      <protection/>
    </xf>
    <xf numFmtId="39" fontId="19" fillId="0" borderId="6" xfId="0" applyNumberFormat="1" applyFont="1" applyBorder="1" applyAlignment="1" applyProtection="1">
      <alignment horizontal="distributed" vertical="center" wrapText="1"/>
      <protection/>
    </xf>
    <xf numFmtId="39" fontId="19" fillId="0" borderId="11" xfId="0" applyNumberFormat="1" applyFont="1" applyBorder="1" applyAlignment="1" applyProtection="1">
      <alignment horizontal="distributed" vertical="center" wrapText="1"/>
      <protection/>
    </xf>
    <xf numFmtId="177" fontId="20" fillId="0" borderId="8" xfId="0" applyNumberFormat="1" applyFont="1" applyBorder="1" applyAlignment="1" applyProtection="1">
      <alignment horizontal="right" vertical="center"/>
      <protection/>
    </xf>
    <xf numFmtId="177" fontId="20" fillId="0" borderId="4" xfId="0" applyNumberFormat="1" applyFont="1" applyBorder="1" applyAlignment="1" applyProtection="1">
      <alignment horizontal="right" vertical="center"/>
      <protection/>
    </xf>
    <xf numFmtId="177" fontId="20" fillId="0" borderId="7" xfId="0" applyNumberFormat="1" applyFont="1" applyBorder="1" applyAlignment="1" applyProtection="1">
      <alignment horizontal="right" vertical="center"/>
      <protection/>
    </xf>
    <xf numFmtId="39" fontId="21" fillId="0" borderId="6" xfId="0" applyNumberFormat="1" applyFont="1" applyBorder="1" applyAlignment="1" applyProtection="1">
      <alignment horizontal="distributed" vertical="center" shrinkToFit="1"/>
      <protection/>
    </xf>
    <xf numFmtId="177" fontId="22" fillId="0" borderId="5" xfId="0" applyNumberFormat="1" applyFont="1" applyBorder="1" applyAlignment="1" applyProtection="1">
      <alignment horizontal="right" vertical="center"/>
      <protection/>
    </xf>
    <xf numFmtId="39" fontId="19" fillId="0" borderId="6" xfId="0" applyNumberFormat="1" applyFont="1" applyBorder="1" applyAlignment="1" applyProtection="1">
      <alignment horizontal="distributed" vertical="center" wrapText="1" shrinkToFit="1"/>
      <protection/>
    </xf>
    <xf numFmtId="177" fontId="29" fillId="0" borderId="5" xfId="0" applyNumberFormat="1" applyFont="1" applyBorder="1" applyAlignment="1" applyProtection="1">
      <alignment horizontal="right" vertical="center"/>
      <protection/>
    </xf>
    <xf numFmtId="0" fontId="15" fillId="0" borderId="12" xfId="0" applyFont="1" applyBorder="1" applyAlignment="1">
      <alignment horizontal="right"/>
    </xf>
    <xf numFmtId="39" fontId="24" fillId="0" borderId="16" xfId="0" applyNumberFormat="1" applyFont="1" applyBorder="1" applyAlignment="1" applyProtection="1">
      <alignment horizontal="distributed" vertical="center" wrapText="1"/>
      <protection/>
    </xf>
    <xf numFmtId="39" fontId="24" fillId="0" borderId="14" xfId="0" applyNumberFormat="1" applyFont="1" applyBorder="1" applyAlignment="1" applyProtection="1">
      <alignment horizontal="distributed" vertical="center" wrapText="1"/>
      <protection/>
    </xf>
    <xf numFmtId="177" fontId="20" fillId="0" borderId="17" xfId="0" applyNumberFormat="1" applyFont="1" applyBorder="1" applyAlignment="1" applyProtection="1">
      <alignment horizontal="right" vertical="center"/>
      <protection/>
    </xf>
    <xf numFmtId="177" fontId="20" fillId="0" borderId="9" xfId="0" applyNumberFormat="1" applyFont="1" applyBorder="1" applyAlignment="1" applyProtection="1">
      <alignment horizontal="right" vertical="center"/>
      <protection/>
    </xf>
    <xf numFmtId="39" fontId="19" fillId="0" borderId="16" xfId="0" applyNumberFormat="1" applyFont="1" applyBorder="1" applyAlignment="1" applyProtection="1">
      <alignment horizontal="distributed" vertical="center" wrapText="1"/>
      <protection/>
    </xf>
    <xf numFmtId="39" fontId="21" fillId="0" borderId="6" xfId="0" applyNumberFormat="1" applyFont="1" applyBorder="1" applyAlignment="1" applyProtection="1">
      <alignment horizontal="distributed" vertical="center"/>
      <protection/>
    </xf>
    <xf numFmtId="39" fontId="16" fillId="0" borderId="9" xfId="0" applyNumberFormat="1" applyFont="1" applyBorder="1" applyAlignment="1" applyProtection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177" fontId="22" fillId="0" borderId="4" xfId="0" applyNumberFormat="1" applyFont="1" applyBorder="1" applyAlignment="1" applyProtection="1">
      <alignment horizontal="right" vertical="center"/>
      <protection/>
    </xf>
    <xf numFmtId="39" fontId="23" fillId="0" borderId="6" xfId="0" applyNumberFormat="1" applyFont="1" applyBorder="1" applyAlignment="1" applyProtection="1">
      <alignment horizontal="distributed" vertical="center"/>
      <protection/>
    </xf>
    <xf numFmtId="0" fontId="0" fillId="0" borderId="8" xfId="0" applyFont="1" applyBorder="1" applyAlignment="1">
      <alignment vertical="center" wrapText="1"/>
    </xf>
    <xf numFmtId="177" fontId="29" fillId="0" borderId="4" xfId="0" applyNumberFormat="1" applyFont="1" applyBorder="1" applyAlignment="1" applyProtection="1">
      <alignment horizontal="right" vertical="center" wrapText="1"/>
      <protection/>
    </xf>
    <xf numFmtId="0" fontId="43" fillId="0" borderId="6" xfId="0" applyFont="1" applyBorder="1" applyAlignment="1">
      <alignment horizontal="distributed" vertical="center" wrapText="1"/>
    </xf>
    <xf numFmtId="0" fontId="43" fillId="0" borderId="11" xfId="0" applyFont="1" applyBorder="1" applyAlignment="1">
      <alignment horizontal="distributed" vertical="center" wrapText="1"/>
    </xf>
    <xf numFmtId="177" fontId="30" fillId="0" borderId="5" xfId="0" applyNumberFormat="1" applyFont="1" applyBorder="1" applyAlignment="1" applyProtection="1">
      <alignment horizontal="right" vertical="center"/>
      <protection/>
    </xf>
    <xf numFmtId="177" fontId="30" fillId="0" borderId="4" xfId="0" applyNumberFormat="1" applyFont="1" applyBorder="1" applyAlignment="1" applyProtection="1">
      <alignment horizontal="right" vertical="center"/>
      <protection/>
    </xf>
    <xf numFmtId="39" fontId="45" fillId="0" borderId="6" xfId="0" applyNumberFormat="1" applyFont="1" applyBorder="1" applyAlignment="1" applyProtection="1">
      <alignment horizontal="distributed" vertical="center"/>
      <protection/>
    </xf>
    <xf numFmtId="39" fontId="33" fillId="0" borderId="6" xfId="0" applyNumberFormat="1" applyFont="1" applyBorder="1" applyAlignment="1" applyProtection="1">
      <alignment horizontal="left" vertical="center" wrapText="1"/>
      <protection/>
    </xf>
    <xf numFmtId="39" fontId="40" fillId="0" borderId="14" xfId="0" applyNumberFormat="1" applyFont="1" applyBorder="1" applyAlignment="1" applyProtection="1">
      <alignment horizontal="distributed" vertical="center"/>
      <protection/>
    </xf>
    <xf numFmtId="0" fontId="42" fillId="0" borderId="15" xfId="0" applyFont="1" applyBorder="1" applyAlignment="1">
      <alignment horizontal="distributed" vertical="center"/>
    </xf>
    <xf numFmtId="39" fontId="40" fillId="0" borderId="9" xfId="0" applyNumberFormat="1" applyFont="1" applyBorder="1" applyAlignment="1" applyProtection="1">
      <alignment horizontal="center" vertical="center"/>
      <protection/>
    </xf>
    <xf numFmtId="0" fontId="42" fillId="0" borderId="18" xfId="0" applyFont="1" applyBorder="1" applyAlignment="1">
      <alignment horizontal="center" vertical="center"/>
    </xf>
    <xf numFmtId="177" fontId="29" fillId="0" borderId="4" xfId="0" applyNumberFormat="1" applyFont="1" applyBorder="1" applyAlignment="1" applyProtection="1">
      <alignment horizontal="right" vertical="center"/>
      <protection/>
    </xf>
    <xf numFmtId="39" fontId="46" fillId="0" borderId="6" xfId="0" applyNumberFormat="1" applyFont="1" applyBorder="1" applyAlignment="1" applyProtection="1">
      <alignment horizontal="distributed" vertical="center"/>
      <protection/>
    </xf>
    <xf numFmtId="39" fontId="43" fillId="0" borderId="6" xfId="0" applyNumberFormat="1" applyFont="1" applyBorder="1" applyAlignment="1" applyProtection="1">
      <alignment horizontal="distributed" vertical="center" wrapText="1"/>
      <protection/>
    </xf>
    <xf numFmtId="177" fontId="29" fillId="0" borderId="5" xfId="0" applyNumberFormat="1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39" fillId="0" borderId="12" xfId="0" applyFont="1" applyBorder="1" applyAlignment="1">
      <alignment horizontal="right"/>
    </xf>
    <xf numFmtId="39" fontId="47" fillId="0" borderId="11" xfId="0" applyNumberFormat="1" applyFont="1" applyBorder="1" applyAlignment="1" applyProtection="1">
      <alignment horizontal="distributed" vertical="center" wrapText="1"/>
      <protection/>
    </xf>
    <xf numFmtId="39" fontId="47" fillId="0" borderId="14" xfId="0" applyNumberFormat="1" applyFont="1" applyBorder="1" applyAlignment="1" applyProtection="1">
      <alignment horizontal="distributed" vertical="center" wrapText="1"/>
      <protection/>
    </xf>
    <xf numFmtId="177" fontId="29" fillId="0" borderId="8" xfId="0" applyNumberFormat="1" applyFont="1" applyBorder="1" applyAlignment="1" applyProtection="1">
      <alignment horizontal="right" vertical="center"/>
      <protection/>
    </xf>
    <xf numFmtId="177" fontId="29" fillId="0" borderId="9" xfId="0" applyNumberFormat="1" applyFont="1" applyBorder="1" applyAlignment="1" applyProtection="1">
      <alignment horizontal="right" vertical="center"/>
      <protection/>
    </xf>
    <xf numFmtId="39" fontId="43" fillId="0" borderId="11" xfId="0" applyNumberFormat="1" applyFont="1" applyBorder="1" applyAlignment="1" applyProtection="1">
      <alignment horizontal="distributed" vertical="center" wrapText="1"/>
      <protection/>
    </xf>
    <xf numFmtId="39" fontId="43" fillId="0" borderId="14" xfId="0" applyNumberFormat="1" applyFont="1" applyBorder="1" applyAlignment="1" applyProtection="1">
      <alignment horizontal="distributed" vertical="center" wrapText="1"/>
      <protection/>
    </xf>
    <xf numFmtId="39" fontId="45" fillId="0" borderId="11" xfId="0" applyNumberFormat="1" applyFont="1" applyBorder="1" applyAlignment="1" applyProtection="1">
      <alignment horizontal="distributed" vertical="center"/>
      <protection/>
    </xf>
    <xf numFmtId="177" fontId="30" fillId="0" borderId="8" xfId="0" applyNumberFormat="1" applyFont="1" applyBorder="1" applyAlignment="1" applyProtection="1">
      <alignment horizontal="right" vertical="center"/>
      <protection/>
    </xf>
    <xf numFmtId="39" fontId="43" fillId="0" borderId="6" xfId="0" applyNumberFormat="1" applyFont="1" applyBorder="1" applyAlignment="1" applyProtection="1">
      <alignment horizontal="distributed" vertical="center" wrapText="1" shrinkToFit="1"/>
      <protection/>
    </xf>
    <xf numFmtId="39" fontId="45" fillId="0" borderId="6" xfId="0" applyNumberFormat="1" applyFont="1" applyBorder="1" applyAlignment="1" applyProtection="1">
      <alignment horizontal="distributed" vertical="center" shrinkToFit="1"/>
      <protection/>
    </xf>
    <xf numFmtId="183" fontId="29" fillId="0" borderId="5" xfId="0" applyNumberFormat="1" applyFont="1" applyBorder="1" applyAlignment="1">
      <alignment horizontal="right" vertical="center"/>
    </xf>
    <xf numFmtId="39" fontId="47" fillId="0" borderId="6" xfId="0" applyNumberFormat="1" applyFont="1" applyBorder="1" applyAlignment="1" applyProtection="1">
      <alignment horizontal="distributed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workbookViewId="0" topLeftCell="A1">
      <pane ySplit="5" topLeftCell="BM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7.25" thickBot="1">
      <c r="E3" s="8" t="s">
        <v>75</v>
      </c>
      <c r="F3" s="9" t="s">
        <v>84</v>
      </c>
      <c r="I3" s="142" t="s">
        <v>10</v>
      </c>
      <c r="J3" s="142"/>
    </row>
    <row r="4" spans="1:10" s="12" customFormat="1" ht="19.5" customHeight="1">
      <c r="A4" s="129" t="s">
        <v>11</v>
      </c>
      <c r="B4" s="149" t="s">
        <v>76</v>
      </c>
      <c r="C4" s="149" t="s">
        <v>77</v>
      </c>
      <c r="D4" s="10" t="s">
        <v>1</v>
      </c>
      <c r="E4" s="11" t="s">
        <v>2</v>
      </c>
      <c r="F4" s="129" t="s">
        <v>12</v>
      </c>
      <c r="G4" s="149" t="s">
        <v>76</v>
      </c>
      <c r="H4" s="149" t="s">
        <v>78</v>
      </c>
      <c r="I4" s="10" t="s">
        <v>1</v>
      </c>
      <c r="J4" s="11" t="s">
        <v>2</v>
      </c>
    </row>
    <row r="5" spans="1:10" s="12" customFormat="1" ht="19.5" customHeight="1">
      <c r="A5" s="130"/>
      <c r="B5" s="150"/>
      <c r="C5" s="150"/>
      <c r="D5" s="13" t="s">
        <v>3</v>
      </c>
      <c r="E5" s="13" t="s">
        <v>4</v>
      </c>
      <c r="F5" s="130"/>
      <c r="G5" s="150"/>
      <c r="H5" s="150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148" t="s">
        <v>68</v>
      </c>
      <c r="B21" s="139">
        <f>B6+B15+B16+B17+B18+B19+B20</f>
        <v>1729431644000</v>
      </c>
      <c r="C21" s="139">
        <f>C6+C15+C16+C17+C18+C19+C20</f>
        <v>1581574492702.93</v>
      </c>
      <c r="D21" s="139" t="str">
        <f>IF(C21-B21&gt;0,ABS(C21-B21),"                －")</f>
        <v>                －</v>
      </c>
      <c r="E21" s="151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148"/>
      <c r="B22" s="139"/>
      <c r="C22" s="139"/>
      <c r="D22" s="139"/>
      <c r="E22" s="151"/>
      <c r="F22" s="124" t="s">
        <v>56</v>
      </c>
      <c r="G22" s="131">
        <v>132615980000</v>
      </c>
      <c r="H22" s="131">
        <v>132085851438</v>
      </c>
      <c r="I22" s="131" t="str">
        <f t="shared" si="3"/>
        <v>                －</v>
      </c>
      <c r="J22" s="136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124"/>
      <c r="G23" s="131"/>
      <c r="H23" s="131"/>
      <c r="I23" s="131"/>
      <c r="J23" s="136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148" t="s">
        <v>69</v>
      </c>
      <c r="B26" s="152"/>
      <c r="C26" s="139">
        <f>SUM(C23:C25)</f>
        <v>15821787665.81</v>
      </c>
      <c r="D26" s="139" t="s">
        <v>0</v>
      </c>
      <c r="E26" s="151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148"/>
      <c r="B27" s="152"/>
      <c r="C27" s="139"/>
      <c r="D27" s="139" t="s">
        <v>0</v>
      </c>
      <c r="E27" s="151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133" t="s">
        <v>88</v>
      </c>
      <c r="B28" s="22"/>
      <c r="C28" s="131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133"/>
      <c r="B29" s="24"/>
      <c r="C29" s="131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133" t="s">
        <v>99</v>
      </c>
      <c r="B30" s="131">
        <v>28720000</v>
      </c>
      <c r="C30" s="131">
        <v>194024803</v>
      </c>
      <c r="D30" s="126">
        <f>IF(C30-B30&gt;0,ABS(C30-B30),"                －")</f>
        <v>165304803</v>
      </c>
      <c r="E30" s="125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133"/>
      <c r="B31" s="131"/>
      <c r="C31" s="131"/>
      <c r="D31" s="127" t="str">
        <f>IF(C31-B31&gt;0,ABS(C31-B31),"                －")</f>
        <v>                －</v>
      </c>
      <c r="E31" s="128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148" t="s">
        <v>65</v>
      </c>
      <c r="B32" s="131"/>
      <c r="C32" s="139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148"/>
      <c r="B33" s="131"/>
      <c r="C33" s="139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148" t="s">
        <v>58</v>
      </c>
      <c r="G34" s="139">
        <f>SUM(G6:G33)</f>
        <v>1938637325000</v>
      </c>
      <c r="H34" s="139">
        <f>SUM(H6:H33)</f>
        <v>1857169208782</v>
      </c>
      <c r="I34" s="139" t="str">
        <f>IF(H34-G34&gt;0,ABS(H34-G34),"                －")</f>
        <v>                －</v>
      </c>
      <c r="J34" s="151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148"/>
      <c r="G35" s="139"/>
      <c r="H35" s="139"/>
      <c r="I35" s="139"/>
      <c r="J35" s="151"/>
    </row>
    <row r="36" spans="1:10" ht="24.75" customHeight="1">
      <c r="A36" s="133" t="s">
        <v>96</v>
      </c>
      <c r="B36" s="39"/>
      <c r="C36" s="131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133"/>
      <c r="B37" s="39"/>
      <c r="C37" s="131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133" t="s">
        <v>66</v>
      </c>
      <c r="B38" s="39"/>
      <c r="C38" s="131">
        <v>900000000</v>
      </c>
      <c r="D38" s="15"/>
      <c r="E38" s="15"/>
      <c r="F38" s="148" t="s">
        <v>70</v>
      </c>
      <c r="G38" s="18"/>
      <c r="H38" s="139">
        <f>SUM(H36:H37)</f>
        <v>31218096422.74</v>
      </c>
      <c r="I38" s="17"/>
      <c r="J38" s="17"/>
    </row>
    <row r="39" spans="1:10" s="32" customFormat="1" ht="19.5" customHeight="1">
      <c r="A39" s="133"/>
      <c r="B39" s="39"/>
      <c r="C39" s="131"/>
      <c r="D39" s="15"/>
      <c r="E39" s="15"/>
      <c r="F39" s="148"/>
      <c r="G39" s="15"/>
      <c r="H39" s="139"/>
      <c r="I39" s="17"/>
      <c r="J39" s="17"/>
    </row>
    <row r="40" spans="1:10" s="32" customFormat="1" ht="19.5" customHeight="1" thickBot="1">
      <c r="A40" s="133" t="s">
        <v>100</v>
      </c>
      <c r="B40" s="131"/>
      <c r="C40" s="131">
        <v>33579667114</v>
      </c>
      <c r="D40" s="131"/>
      <c r="E40" s="136"/>
      <c r="F40" s="134" t="s">
        <v>88</v>
      </c>
      <c r="G40" s="15"/>
      <c r="H40" s="135">
        <v>10843944189</v>
      </c>
      <c r="I40" s="17"/>
      <c r="J40" s="17"/>
    </row>
    <row r="41" spans="1:10" s="32" customFormat="1" ht="19.5" customHeight="1" thickBot="1">
      <c r="A41" s="134"/>
      <c r="B41" s="135"/>
      <c r="C41" s="135"/>
      <c r="D41" s="135"/>
      <c r="E41" s="137"/>
      <c r="F41" s="147"/>
      <c r="G41" s="33"/>
      <c r="H41" s="145"/>
      <c r="I41" s="34"/>
      <c r="J41" s="33"/>
    </row>
    <row r="42" spans="1:10" s="35" customFormat="1" ht="19.5" customHeight="1" thickBot="1">
      <c r="A42" s="133" t="s">
        <v>67</v>
      </c>
      <c r="B42" s="131"/>
      <c r="C42" s="131">
        <v>3200000000</v>
      </c>
      <c r="D42" s="131"/>
      <c r="E42" s="136"/>
      <c r="F42" s="143" t="s">
        <v>89</v>
      </c>
      <c r="G42" s="36"/>
      <c r="H42" s="145">
        <v>150000</v>
      </c>
      <c r="I42" s="36"/>
      <c r="J42" s="37"/>
    </row>
    <row r="43" spans="1:10" s="35" customFormat="1" ht="18.75" customHeight="1">
      <c r="A43" s="133"/>
      <c r="B43" s="131"/>
      <c r="C43" s="131"/>
      <c r="D43" s="131"/>
      <c r="E43" s="136"/>
      <c r="F43" s="144"/>
      <c r="G43" s="38"/>
      <c r="H43" s="146"/>
      <c r="I43" s="24"/>
      <c r="J43" s="26"/>
    </row>
    <row r="44" spans="1:10" s="35" customFormat="1" ht="18.75" customHeight="1">
      <c r="A44" s="133" t="s">
        <v>99</v>
      </c>
      <c r="B44" s="131">
        <v>116479521000</v>
      </c>
      <c r="C44" s="131">
        <v>86912297172</v>
      </c>
      <c r="D44" s="131" t="s">
        <v>86</v>
      </c>
      <c r="E44" s="136">
        <f>IF(C44-B44&lt;0,ABS(C44-B44),"                …")</f>
        <v>29567223828</v>
      </c>
      <c r="F44" s="132" t="s">
        <v>90</v>
      </c>
      <c r="G44" s="18"/>
      <c r="H44" s="131">
        <v>24122926</v>
      </c>
      <c r="I44" s="18"/>
      <c r="J44" s="20"/>
    </row>
    <row r="45" spans="1:10" s="35" customFormat="1" ht="18.75" customHeight="1">
      <c r="A45" s="133"/>
      <c r="B45" s="131"/>
      <c r="C45" s="131"/>
      <c r="D45" s="131"/>
      <c r="E45" s="136" t="str">
        <f>IF(C45-B45&lt;0,ABS(C45-B45),"                …")</f>
        <v>                …</v>
      </c>
      <c r="F45" s="132"/>
      <c r="G45" s="18"/>
      <c r="H45" s="131"/>
      <c r="I45" s="15"/>
      <c r="J45" s="15"/>
    </row>
    <row r="46" spans="1:10" s="35" customFormat="1" ht="18.75" customHeight="1">
      <c r="A46" s="138" t="s">
        <v>71</v>
      </c>
      <c r="B46" s="16"/>
      <c r="C46" s="139">
        <f>SUM(C34:C45)</f>
        <v>453630180660</v>
      </c>
      <c r="D46" s="15"/>
      <c r="E46" s="15"/>
      <c r="F46" s="132" t="s">
        <v>91</v>
      </c>
      <c r="G46" s="18"/>
      <c r="H46" s="131">
        <v>101601034</v>
      </c>
      <c r="I46" s="15"/>
      <c r="J46" s="15"/>
    </row>
    <row r="47" spans="1:10" s="35" customFormat="1" ht="18.75" customHeight="1">
      <c r="A47" s="138"/>
      <c r="B47" s="42"/>
      <c r="C47" s="139"/>
      <c r="D47" s="15"/>
      <c r="E47" s="15"/>
      <c r="F47" s="132"/>
      <c r="G47" s="18"/>
      <c r="H47" s="131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132" t="s">
        <v>92</v>
      </c>
      <c r="G48" s="18"/>
      <c r="H48" s="131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132"/>
      <c r="G49" s="18"/>
      <c r="H49" s="131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132" t="s">
        <v>93</v>
      </c>
      <c r="G50" s="38"/>
      <c r="H50" s="131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132"/>
      <c r="G51" s="18"/>
      <c r="H51" s="131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132" t="s">
        <v>94</v>
      </c>
      <c r="G52" s="18"/>
      <c r="H52" s="131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132"/>
      <c r="G53" s="18"/>
      <c r="H53" s="131"/>
      <c r="I53" s="15"/>
      <c r="J53" s="15"/>
    </row>
    <row r="54" spans="1:10" ht="18.75" customHeight="1">
      <c r="A54" s="43"/>
      <c r="B54" s="42"/>
      <c r="C54" s="18"/>
      <c r="D54" s="18"/>
      <c r="E54" s="15"/>
      <c r="F54" s="132" t="s">
        <v>95</v>
      </c>
      <c r="G54" s="18"/>
      <c r="H54" s="131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132"/>
      <c r="G55" s="18"/>
      <c r="H55" s="131"/>
      <c r="I55" s="15"/>
      <c r="J55" s="15"/>
    </row>
    <row r="56" spans="1:10" ht="18.75" customHeight="1">
      <c r="A56" s="43"/>
      <c r="B56" s="42"/>
      <c r="C56" s="18"/>
      <c r="D56" s="18"/>
      <c r="E56" s="15"/>
      <c r="F56" s="132" t="s">
        <v>96</v>
      </c>
      <c r="G56" s="18"/>
      <c r="H56" s="131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132"/>
      <c r="G57" s="18"/>
      <c r="H57" s="131"/>
      <c r="I57" s="15"/>
      <c r="J57" s="15"/>
    </row>
    <row r="58" spans="1:10" ht="18.75" customHeight="1">
      <c r="A58" s="44"/>
      <c r="B58" s="16"/>
      <c r="C58" s="24"/>
      <c r="D58" s="24"/>
      <c r="E58" s="26"/>
      <c r="F58" s="132" t="s">
        <v>66</v>
      </c>
      <c r="G58" s="18"/>
      <c r="H58" s="131">
        <v>1033945158</v>
      </c>
      <c r="I58" s="15"/>
      <c r="J58" s="15"/>
    </row>
    <row r="59" spans="1:10" ht="18.75" customHeight="1">
      <c r="A59" s="138" t="s">
        <v>72</v>
      </c>
      <c r="B59" s="45"/>
      <c r="C59" s="139">
        <f>C21+C26+C32+C46</f>
        <v>2062445663817.74</v>
      </c>
      <c r="D59" s="24"/>
      <c r="E59" s="26"/>
      <c r="F59" s="132" t="s">
        <v>64</v>
      </c>
      <c r="G59" s="18"/>
      <c r="H59" s="131"/>
      <c r="I59" s="15"/>
      <c r="J59" s="15"/>
    </row>
    <row r="60" spans="1:10" ht="18.75" customHeight="1">
      <c r="A60" s="138"/>
      <c r="B60" s="46"/>
      <c r="C60" s="139"/>
      <c r="D60" s="24"/>
      <c r="E60" s="26"/>
      <c r="F60" s="133" t="s">
        <v>97</v>
      </c>
      <c r="G60" s="131"/>
      <c r="H60" s="131">
        <v>20449704706</v>
      </c>
      <c r="I60" s="139"/>
      <c r="J60" s="136"/>
    </row>
    <row r="61" spans="1:10" ht="18.75" customHeight="1">
      <c r="A61" s="40"/>
      <c r="B61" s="42"/>
      <c r="C61" s="16"/>
      <c r="D61" s="18"/>
      <c r="E61" s="15"/>
      <c r="F61" s="133"/>
      <c r="G61" s="131"/>
      <c r="H61" s="131"/>
      <c r="I61" s="139"/>
      <c r="J61" s="136"/>
    </row>
    <row r="62" spans="1:10" ht="18.75" customHeight="1">
      <c r="A62" s="40"/>
      <c r="B62" s="42"/>
      <c r="C62" s="16"/>
      <c r="D62" s="18"/>
      <c r="E62" s="15"/>
      <c r="F62" s="133" t="s">
        <v>98</v>
      </c>
      <c r="G62" s="131"/>
      <c r="H62" s="131">
        <v>700855293</v>
      </c>
      <c r="I62" s="139"/>
      <c r="J62" s="136"/>
    </row>
    <row r="63" spans="1:10" ht="24" customHeight="1">
      <c r="A63" s="40"/>
      <c r="B63" s="42"/>
      <c r="C63" s="16"/>
      <c r="D63" s="18"/>
      <c r="E63" s="15"/>
      <c r="F63" s="133"/>
      <c r="G63" s="131"/>
      <c r="H63" s="131"/>
      <c r="I63" s="139"/>
      <c r="J63" s="136"/>
    </row>
    <row r="64" spans="1:10" ht="18.75" customHeight="1">
      <c r="A64" s="40"/>
      <c r="B64" s="42"/>
      <c r="C64" s="16"/>
      <c r="D64" s="18"/>
      <c r="E64" s="15"/>
      <c r="F64" s="133" t="s">
        <v>85</v>
      </c>
      <c r="G64" s="131">
        <v>116508241000</v>
      </c>
      <c r="H64" s="131">
        <v>89397409834</v>
      </c>
      <c r="I64" s="131" t="str">
        <f>IF(H64-G64&gt;0,ABS(H64-G64),"                －")</f>
        <v>                －</v>
      </c>
      <c r="J64" s="125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133"/>
      <c r="G65" s="131"/>
      <c r="H65" s="131"/>
      <c r="I65" s="131"/>
      <c r="J65" s="125"/>
    </row>
    <row r="66" spans="1:10" ht="18.75" customHeight="1">
      <c r="A66" s="40"/>
      <c r="B66" s="42"/>
      <c r="C66" s="16"/>
      <c r="D66" s="18"/>
      <c r="E66" s="15"/>
      <c r="F66" s="138" t="s">
        <v>79</v>
      </c>
      <c r="G66" s="18"/>
      <c r="H66" s="139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138"/>
      <c r="G67" s="18"/>
      <c r="H67" s="139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138" t="s">
        <v>73</v>
      </c>
      <c r="G69" s="16"/>
      <c r="H69" s="139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138"/>
      <c r="G70" s="16"/>
      <c r="H70" s="139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140" t="s">
        <v>87</v>
      </c>
      <c r="G73" s="15"/>
      <c r="H73" s="141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140"/>
      <c r="G74" s="15"/>
      <c r="H74" s="141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140" t="s">
        <v>83</v>
      </c>
      <c r="G75" s="15"/>
      <c r="H75" s="131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140"/>
      <c r="G76" s="15"/>
      <c r="H76" s="131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140" t="s">
        <v>81</v>
      </c>
      <c r="G77" s="23"/>
      <c r="H77" s="141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140"/>
      <c r="G78" s="23"/>
      <c r="H78" s="141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mergeCells count="107"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D26:D27"/>
    <mergeCell ref="C26:C27"/>
    <mergeCell ref="B32:B33"/>
    <mergeCell ref="C32:C33"/>
    <mergeCell ref="C28:C29"/>
    <mergeCell ref="B30:B31"/>
    <mergeCell ref="C30:C31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F75:F76"/>
    <mergeCell ref="F77:F78"/>
    <mergeCell ref="H75:H76"/>
    <mergeCell ref="H77:H78"/>
    <mergeCell ref="F73:F74"/>
    <mergeCell ref="F69:F70"/>
    <mergeCell ref="A59:A60"/>
    <mergeCell ref="H69:H70"/>
    <mergeCell ref="H73:H74"/>
    <mergeCell ref="C59:C60"/>
    <mergeCell ref="F64:F65"/>
    <mergeCell ref="G64:G65"/>
    <mergeCell ref="H64:H65"/>
    <mergeCell ref="F58:F59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H58:H59"/>
    <mergeCell ref="F60:F61"/>
    <mergeCell ref="G60:G61"/>
    <mergeCell ref="H60:H61"/>
    <mergeCell ref="H54:H55"/>
    <mergeCell ref="F54:F55"/>
    <mergeCell ref="F56:F57"/>
    <mergeCell ref="H56:H57"/>
    <mergeCell ref="C42:C43"/>
    <mergeCell ref="A42:A43"/>
    <mergeCell ref="B42:B43"/>
    <mergeCell ref="A46:A47"/>
    <mergeCell ref="C46:C47"/>
    <mergeCell ref="A44:A45"/>
    <mergeCell ref="B44:B45"/>
    <mergeCell ref="C44:C45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C40:C41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  <mergeCell ref="F46:F47"/>
    <mergeCell ref="F44:F45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8"/>
  <sheetViews>
    <sheetView showGridLines="0" tabSelected="1" zoomScaleSheetLayoutView="100" workbookViewId="0" topLeftCell="A1">
      <pane ySplit="5" topLeftCell="BM66" activePane="bottomLeft" state="frozen"/>
      <selection pane="topLeft" activeCell="B70" sqref="B70"/>
      <selection pane="bottomLeft" activeCell="I76" sqref="I76"/>
    </sheetView>
  </sheetViews>
  <sheetFormatPr defaultColWidth="9.796875" defaultRowHeight="15"/>
  <cols>
    <col min="1" max="1" width="18.796875" style="66" customWidth="1"/>
    <col min="2" max="2" width="15.296875" style="66" customWidth="1"/>
    <col min="3" max="3" width="14.69921875" style="66" customWidth="1"/>
    <col min="4" max="4" width="12.69921875" style="66" customWidth="1"/>
    <col min="5" max="5" width="13.296875" style="66" customWidth="1"/>
    <col min="6" max="6" width="19.8984375" style="66" customWidth="1"/>
    <col min="7" max="8" width="15.09765625" style="66" bestFit="1" customWidth="1"/>
    <col min="9" max="9" width="10.8984375" style="66" customWidth="1"/>
    <col min="10" max="10" width="13.09765625" style="66" bestFit="1" customWidth="1"/>
    <col min="11" max="16384" width="9.796875" style="66" customWidth="1"/>
  </cols>
  <sheetData>
    <row r="1" spans="5:6" ht="25.5">
      <c r="E1" s="67" t="s">
        <v>5</v>
      </c>
      <c r="F1" s="68" t="s">
        <v>6</v>
      </c>
    </row>
    <row r="2" spans="1:7" ht="30">
      <c r="A2" s="69"/>
      <c r="E2" s="70" t="s">
        <v>101</v>
      </c>
      <c r="F2" s="71" t="s">
        <v>102</v>
      </c>
      <c r="G2" s="72"/>
    </row>
    <row r="3" spans="5:10" ht="17.25" thickBot="1">
      <c r="E3" s="73" t="s">
        <v>103</v>
      </c>
      <c r="F3" s="74" t="s">
        <v>104</v>
      </c>
      <c r="I3" s="171" t="s">
        <v>10</v>
      </c>
      <c r="J3" s="171"/>
    </row>
    <row r="4" spans="1:10" s="77" customFormat="1" ht="19.5" customHeight="1">
      <c r="A4" s="161" t="s">
        <v>11</v>
      </c>
      <c r="B4" s="163" t="s">
        <v>105</v>
      </c>
      <c r="C4" s="163" t="s">
        <v>106</v>
      </c>
      <c r="D4" s="75" t="s">
        <v>1</v>
      </c>
      <c r="E4" s="76" t="s">
        <v>2</v>
      </c>
      <c r="F4" s="161" t="s">
        <v>12</v>
      </c>
      <c r="G4" s="163" t="s">
        <v>105</v>
      </c>
      <c r="H4" s="163" t="s">
        <v>107</v>
      </c>
      <c r="I4" s="75" t="s">
        <v>1</v>
      </c>
      <c r="J4" s="76" t="s">
        <v>2</v>
      </c>
    </row>
    <row r="5" spans="1:10" s="77" customFormat="1" ht="19.5" customHeight="1">
      <c r="A5" s="162"/>
      <c r="B5" s="164"/>
      <c r="C5" s="164"/>
      <c r="D5" s="78" t="s">
        <v>3</v>
      </c>
      <c r="E5" s="78" t="s">
        <v>4</v>
      </c>
      <c r="F5" s="162"/>
      <c r="G5" s="164"/>
      <c r="H5" s="164"/>
      <c r="I5" s="78" t="s">
        <v>3</v>
      </c>
      <c r="J5" s="78" t="s">
        <v>4</v>
      </c>
    </row>
    <row r="6" spans="1:10" ht="19.5" customHeight="1">
      <c r="A6" s="79" t="s">
        <v>108</v>
      </c>
      <c r="B6" s="60">
        <f>SUM(B7:B14)</f>
        <v>1280286000000</v>
      </c>
      <c r="C6" s="60">
        <f>SUM(C7:C14)</f>
        <v>1216950255834</v>
      </c>
      <c r="D6" s="60" t="str">
        <f aca="true" t="shared" si="0" ref="D6:D21">IF(C6-B6&gt;0,ABS(C6-B6),"                －")</f>
        <v>                －</v>
      </c>
      <c r="E6" s="80">
        <f aca="true" t="shared" si="1" ref="E6:E21">IF(C6-B6&lt;0,ABS(C6-B6),"                －")</f>
        <v>63335744166</v>
      </c>
      <c r="F6" s="69" t="s">
        <v>109</v>
      </c>
      <c r="G6" s="60">
        <v>15785045000</v>
      </c>
      <c r="H6" s="60">
        <v>14987947936</v>
      </c>
      <c r="I6" s="60" t="str">
        <f aca="true" t="shared" si="2" ref="I6:I22">IF(H6-G6&gt;0,ABS(H6-G6),"                －")</f>
        <v>                －</v>
      </c>
      <c r="J6" s="60">
        <f aca="true" t="shared" si="3" ref="J6:J22">IF(H6-G6&lt;0,ABS(H6-G6),"                …")</f>
        <v>797097064</v>
      </c>
    </row>
    <row r="7" spans="1:10" ht="19.5" customHeight="1">
      <c r="A7" s="69" t="s">
        <v>110</v>
      </c>
      <c r="B7" s="60">
        <v>694392000000</v>
      </c>
      <c r="C7" s="60">
        <v>668887237435</v>
      </c>
      <c r="D7" s="60" t="str">
        <f t="shared" si="0"/>
        <v>                －</v>
      </c>
      <c r="E7" s="60">
        <f t="shared" si="1"/>
        <v>25504762565</v>
      </c>
      <c r="F7" s="69" t="s">
        <v>111</v>
      </c>
      <c r="G7" s="60">
        <v>25188252000</v>
      </c>
      <c r="H7" s="60">
        <v>23094662088</v>
      </c>
      <c r="I7" s="60" t="str">
        <f t="shared" si="2"/>
        <v>                －</v>
      </c>
      <c r="J7" s="60">
        <f t="shared" si="3"/>
        <v>2093589912</v>
      </c>
    </row>
    <row r="8" spans="1:10" ht="19.5" customHeight="1">
      <c r="A8" s="69" t="s">
        <v>112</v>
      </c>
      <c r="B8" s="60">
        <v>10412000000</v>
      </c>
      <c r="C8" s="60">
        <v>9483940193</v>
      </c>
      <c r="D8" s="60" t="str">
        <f t="shared" si="0"/>
        <v>                －</v>
      </c>
      <c r="E8" s="60">
        <f t="shared" si="1"/>
        <v>928059807</v>
      </c>
      <c r="F8" s="69" t="s">
        <v>113</v>
      </c>
      <c r="G8" s="60">
        <v>3608542000</v>
      </c>
      <c r="H8" s="60">
        <v>3360674896</v>
      </c>
      <c r="I8" s="60" t="str">
        <f t="shared" si="2"/>
        <v>                －</v>
      </c>
      <c r="J8" s="60">
        <f t="shared" si="3"/>
        <v>247867104</v>
      </c>
    </row>
    <row r="9" spans="1:10" ht="19.5" customHeight="1">
      <c r="A9" s="69" t="s">
        <v>114</v>
      </c>
      <c r="B9" s="60">
        <v>98900000000</v>
      </c>
      <c r="C9" s="60">
        <v>97008694501</v>
      </c>
      <c r="D9" s="60" t="str">
        <f t="shared" si="0"/>
        <v>                －</v>
      </c>
      <c r="E9" s="60">
        <f t="shared" si="1"/>
        <v>1891305499</v>
      </c>
      <c r="F9" s="69" t="s">
        <v>115</v>
      </c>
      <c r="G9" s="60">
        <v>21377452000</v>
      </c>
      <c r="H9" s="60">
        <v>19857116117</v>
      </c>
      <c r="I9" s="60" t="str">
        <f t="shared" si="2"/>
        <v>                －</v>
      </c>
      <c r="J9" s="60">
        <f t="shared" si="3"/>
        <v>1520335883</v>
      </c>
    </row>
    <row r="10" spans="1:10" ht="19.5" customHeight="1">
      <c r="A10" s="69" t="s">
        <v>116</v>
      </c>
      <c r="B10" s="60">
        <v>153650000000</v>
      </c>
      <c r="C10" s="60">
        <v>146253340525</v>
      </c>
      <c r="D10" s="60" t="str">
        <f t="shared" si="0"/>
        <v>                －</v>
      </c>
      <c r="E10" s="60">
        <f t="shared" si="1"/>
        <v>7396659475</v>
      </c>
      <c r="F10" s="69" t="s">
        <v>117</v>
      </c>
      <c r="G10" s="60">
        <v>24912865000</v>
      </c>
      <c r="H10" s="60">
        <v>24764400812</v>
      </c>
      <c r="I10" s="60" t="str">
        <f t="shared" si="2"/>
        <v>                －</v>
      </c>
      <c r="J10" s="60">
        <f t="shared" si="3"/>
        <v>148464188</v>
      </c>
    </row>
    <row r="11" spans="1:10" ht="19.5" customHeight="1">
      <c r="A11" s="69" t="s">
        <v>118</v>
      </c>
      <c r="B11" s="60">
        <v>96363000000</v>
      </c>
      <c r="C11" s="60">
        <v>71383425508</v>
      </c>
      <c r="D11" s="60" t="str">
        <f t="shared" si="0"/>
        <v>                －</v>
      </c>
      <c r="E11" s="60">
        <f t="shared" si="1"/>
        <v>24979574492</v>
      </c>
      <c r="F11" s="69" t="s">
        <v>119</v>
      </c>
      <c r="G11" s="60">
        <v>2090156000</v>
      </c>
      <c r="H11" s="60">
        <v>2050459993</v>
      </c>
      <c r="I11" s="60" t="str">
        <f t="shared" si="2"/>
        <v>                －</v>
      </c>
      <c r="J11" s="60">
        <f t="shared" si="3"/>
        <v>39696007</v>
      </c>
    </row>
    <row r="12" spans="1:10" ht="19.5" customHeight="1">
      <c r="A12" s="69" t="s">
        <v>120</v>
      </c>
      <c r="B12" s="60">
        <v>5953000000</v>
      </c>
      <c r="C12" s="60">
        <v>2669191334</v>
      </c>
      <c r="D12" s="60" t="str">
        <f t="shared" si="0"/>
        <v>                －</v>
      </c>
      <c r="E12" s="60">
        <f t="shared" si="1"/>
        <v>3283808666</v>
      </c>
      <c r="F12" s="69" t="s">
        <v>121</v>
      </c>
      <c r="G12" s="60">
        <v>170765496000</v>
      </c>
      <c r="H12" s="60">
        <v>165000253376</v>
      </c>
      <c r="I12" s="60" t="str">
        <f t="shared" si="2"/>
        <v>                －</v>
      </c>
      <c r="J12" s="60">
        <f t="shared" si="3"/>
        <v>5765242624</v>
      </c>
    </row>
    <row r="13" spans="1:10" ht="19.5" customHeight="1">
      <c r="A13" s="69" t="s">
        <v>122</v>
      </c>
      <c r="B13" s="60">
        <v>39437000000</v>
      </c>
      <c r="C13" s="60">
        <v>35815204797</v>
      </c>
      <c r="D13" s="60" t="str">
        <f t="shared" si="0"/>
        <v>                －</v>
      </c>
      <c r="E13" s="60">
        <f t="shared" si="1"/>
        <v>3621795203</v>
      </c>
      <c r="F13" s="69" t="s">
        <v>123</v>
      </c>
      <c r="G13" s="60">
        <v>25656418000</v>
      </c>
      <c r="H13" s="60">
        <v>23845066471</v>
      </c>
      <c r="I13" s="60" t="str">
        <f t="shared" si="2"/>
        <v>                －</v>
      </c>
      <c r="J13" s="60">
        <f t="shared" si="3"/>
        <v>1811351529</v>
      </c>
    </row>
    <row r="14" spans="1:10" ht="19.5" customHeight="1">
      <c r="A14" s="69" t="s">
        <v>124</v>
      </c>
      <c r="B14" s="60">
        <v>181179000000</v>
      </c>
      <c r="C14" s="60">
        <v>185449221541</v>
      </c>
      <c r="D14" s="60">
        <f t="shared" si="0"/>
        <v>4270221541</v>
      </c>
      <c r="E14" s="60" t="str">
        <f t="shared" si="1"/>
        <v>                －</v>
      </c>
      <c r="F14" s="69" t="s">
        <v>125</v>
      </c>
      <c r="G14" s="60">
        <v>312694310000</v>
      </c>
      <c r="H14" s="60">
        <v>296401518922</v>
      </c>
      <c r="I14" s="60" t="str">
        <f t="shared" si="2"/>
        <v>                －</v>
      </c>
      <c r="J14" s="60">
        <f t="shared" si="3"/>
        <v>16292791078</v>
      </c>
    </row>
    <row r="15" spans="1:10" ht="19.5" customHeight="1">
      <c r="A15" s="69" t="s">
        <v>126</v>
      </c>
      <c r="B15" s="60">
        <v>22156893000</v>
      </c>
      <c r="C15" s="60">
        <v>20494235766</v>
      </c>
      <c r="D15" s="60" t="str">
        <f t="shared" si="0"/>
        <v>                －</v>
      </c>
      <c r="E15" s="60">
        <f t="shared" si="1"/>
        <v>1662657234</v>
      </c>
      <c r="F15" s="69" t="s">
        <v>127</v>
      </c>
      <c r="G15" s="60">
        <v>191983853000</v>
      </c>
      <c r="H15" s="60">
        <v>178655306367</v>
      </c>
      <c r="I15" s="60" t="str">
        <f t="shared" si="2"/>
        <v>                －</v>
      </c>
      <c r="J15" s="60">
        <f t="shared" si="3"/>
        <v>13328546633</v>
      </c>
    </row>
    <row r="16" spans="1:10" ht="19.5" customHeight="1">
      <c r="A16" s="69" t="s">
        <v>128</v>
      </c>
      <c r="B16" s="60">
        <v>93492181000</v>
      </c>
      <c r="C16" s="60">
        <v>175163856759</v>
      </c>
      <c r="D16" s="60">
        <f t="shared" si="0"/>
        <v>81671675759</v>
      </c>
      <c r="E16" s="60" t="str">
        <f t="shared" si="1"/>
        <v>                －</v>
      </c>
      <c r="F16" s="69" t="s">
        <v>129</v>
      </c>
      <c r="G16" s="60">
        <v>197804217000</v>
      </c>
      <c r="H16" s="60">
        <v>195906297156</v>
      </c>
      <c r="I16" s="60" t="str">
        <f t="shared" si="2"/>
        <v>                －</v>
      </c>
      <c r="J16" s="60">
        <f t="shared" si="3"/>
        <v>1897919844</v>
      </c>
    </row>
    <row r="17" spans="1:10" ht="19.5" customHeight="1">
      <c r="A17" s="69" t="s">
        <v>130</v>
      </c>
      <c r="B17" s="60">
        <v>73607096000</v>
      </c>
      <c r="C17" s="60">
        <v>37510436337</v>
      </c>
      <c r="D17" s="60" t="str">
        <f t="shared" si="0"/>
        <v>                －</v>
      </c>
      <c r="E17" s="60">
        <f t="shared" si="1"/>
        <v>36096659663</v>
      </c>
      <c r="F17" s="69" t="s">
        <v>131</v>
      </c>
      <c r="G17" s="60">
        <v>29400482000</v>
      </c>
      <c r="H17" s="60">
        <v>28371693322</v>
      </c>
      <c r="I17" s="60" t="str">
        <f t="shared" si="2"/>
        <v>                －</v>
      </c>
      <c r="J17" s="60">
        <f t="shared" si="3"/>
        <v>1028788678</v>
      </c>
    </row>
    <row r="18" spans="1:10" ht="19.5" customHeight="1">
      <c r="A18" s="69" t="s">
        <v>132</v>
      </c>
      <c r="B18" s="60">
        <v>253311094000</v>
      </c>
      <c r="C18" s="60">
        <v>196218730985</v>
      </c>
      <c r="D18" s="60" t="str">
        <f t="shared" si="0"/>
        <v>                －</v>
      </c>
      <c r="E18" s="60">
        <f t="shared" si="1"/>
        <v>57092363015</v>
      </c>
      <c r="F18" s="69" t="s">
        <v>133</v>
      </c>
      <c r="G18" s="60">
        <v>56383171000</v>
      </c>
      <c r="H18" s="60">
        <v>54971865084</v>
      </c>
      <c r="I18" s="60" t="str">
        <f t="shared" si="2"/>
        <v>                －</v>
      </c>
      <c r="J18" s="60">
        <f t="shared" si="3"/>
        <v>1411305916</v>
      </c>
    </row>
    <row r="19" spans="1:10" ht="19.5" customHeight="1">
      <c r="A19" s="69" t="s">
        <v>134</v>
      </c>
      <c r="B19" s="81" t="s">
        <v>135</v>
      </c>
      <c r="C19" s="60">
        <v>375689</v>
      </c>
      <c r="D19" s="60">
        <f t="shared" si="0"/>
        <v>375689</v>
      </c>
      <c r="E19" s="60" t="str">
        <f t="shared" si="1"/>
        <v>                －</v>
      </c>
      <c r="F19" s="69" t="s">
        <v>136</v>
      </c>
      <c r="G19" s="60">
        <v>109428362000</v>
      </c>
      <c r="H19" s="60">
        <v>94988608478</v>
      </c>
      <c r="I19" s="60" t="str">
        <f t="shared" si="2"/>
        <v>                －</v>
      </c>
      <c r="J19" s="60">
        <f t="shared" si="3"/>
        <v>14439753522</v>
      </c>
    </row>
    <row r="20" spans="1:10" ht="19.5" customHeight="1">
      <c r="A20" s="69" t="s">
        <v>137</v>
      </c>
      <c r="B20" s="60">
        <v>10405794000</v>
      </c>
      <c r="C20" s="60">
        <v>11618659398.01</v>
      </c>
      <c r="D20" s="60">
        <f t="shared" si="0"/>
        <v>1212865398.0100002</v>
      </c>
      <c r="E20" s="60" t="str">
        <f t="shared" si="1"/>
        <v>                －</v>
      </c>
      <c r="F20" s="69" t="s">
        <v>138</v>
      </c>
      <c r="G20" s="60">
        <v>126642000</v>
      </c>
      <c r="H20" s="60">
        <v>114533711</v>
      </c>
      <c r="I20" s="60" t="str">
        <f t="shared" si="2"/>
        <v>                －</v>
      </c>
      <c r="J20" s="60">
        <f t="shared" si="3"/>
        <v>12108289</v>
      </c>
    </row>
    <row r="21" spans="1:10" ht="19.5" customHeight="1">
      <c r="A21" s="159" t="s">
        <v>139</v>
      </c>
      <c r="B21" s="157">
        <f>B6+B15+B16+B17+B18+B19+B20</f>
        <v>1733259058000</v>
      </c>
      <c r="C21" s="157">
        <f>C6+C15+C16+C17+C18+C19+C20</f>
        <v>1657956550768.01</v>
      </c>
      <c r="D21" s="157" t="str">
        <f t="shared" si="0"/>
        <v>                －</v>
      </c>
      <c r="E21" s="158">
        <f t="shared" si="1"/>
        <v>75302507231.98999</v>
      </c>
      <c r="F21" s="69" t="s">
        <v>140</v>
      </c>
      <c r="G21" s="60">
        <v>1292147000</v>
      </c>
      <c r="H21" s="60">
        <v>1228420604</v>
      </c>
      <c r="I21" s="60" t="str">
        <f t="shared" si="2"/>
        <v>                －</v>
      </c>
      <c r="J21" s="60">
        <f t="shared" si="3"/>
        <v>63726396</v>
      </c>
    </row>
    <row r="22" spans="1:10" ht="19.5" customHeight="1">
      <c r="A22" s="159"/>
      <c r="B22" s="157"/>
      <c r="C22" s="157"/>
      <c r="D22" s="157"/>
      <c r="E22" s="158"/>
      <c r="F22" s="160" t="s">
        <v>141</v>
      </c>
      <c r="G22" s="141">
        <v>124345661000</v>
      </c>
      <c r="H22" s="141">
        <v>123491292868</v>
      </c>
      <c r="I22" s="141" t="str">
        <f t="shared" si="2"/>
        <v>                －</v>
      </c>
      <c r="J22" s="165">
        <f t="shared" si="3"/>
        <v>854368132</v>
      </c>
    </row>
    <row r="23" spans="1:10" ht="19.5" customHeight="1">
      <c r="A23" s="83" t="s">
        <v>7</v>
      </c>
      <c r="B23" s="60"/>
      <c r="C23" s="60">
        <v>84868797676.65</v>
      </c>
      <c r="D23" s="64"/>
      <c r="E23" s="60"/>
      <c r="F23" s="160"/>
      <c r="G23" s="141"/>
      <c r="H23" s="141"/>
      <c r="I23" s="141"/>
      <c r="J23" s="165"/>
    </row>
    <row r="24" spans="1:10" ht="19.5" customHeight="1">
      <c r="A24" s="83" t="s">
        <v>13</v>
      </c>
      <c r="B24" s="60"/>
      <c r="C24" s="60">
        <v>315455</v>
      </c>
      <c r="D24" s="65"/>
      <c r="E24" s="84"/>
      <c r="F24" s="69" t="s">
        <v>142</v>
      </c>
      <c r="G24" s="60">
        <v>46119505000</v>
      </c>
      <c r="H24" s="60">
        <v>45232812863</v>
      </c>
      <c r="I24" s="60" t="str">
        <f aca="true" t="shared" si="4" ref="I24:I36">IF(H24-G24&gt;0,ABS(H24-G24),"                －")</f>
        <v>                －</v>
      </c>
      <c r="J24" s="60">
        <f aca="true" t="shared" si="5" ref="J24:J35">IF(H24-G24&lt;0,ABS(H24-G24),"                …")</f>
        <v>886692137</v>
      </c>
    </row>
    <row r="25" spans="1:10" s="77" customFormat="1" ht="19.5" customHeight="1">
      <c r="A25" s="83" t="s">
        <v>143</v>
      </c>
      <c r="B25" s="60"/>
      <c r="C25" s="60">
        <v>4520313781</v>
      </c>
      <c r="D25" s="65" t="s">
        <v>0</v>
      </c>
      <c r="E25" s="84"/>
      <c r="F25" s="69" t="s">
        <v>144</v>
      </c>
      <c r="G25" s="60">
        <v>2998333000</v>
      </c>
      <c r="H25" s="60">
        <v>2811512272</v>
      </c>
      <c r="I25" s="60" t="str">
        <f t="shared" si="4"/>
        <v>                －</v>
      </c>
      <c r="J25" s="60">
        <f t="shared" si="5"/>
        <v>186820728</v>
      </c>
    </row>
    <row r="26" spans="1:10" s="77" customFormat="1" ht="19.5" customHeight="1">
      <c r="A26" s="159" t="s">
        <v>145</v>
      </c>
      <c r="B26" s="166"/>
      <c r="C26" s="157">
        <f>SUM(C23:C25)</f>
        <v>89389426912.65</v>
      </c>
      <c r="D26" s="157" t="s">
        <v>0</v>
      </c>
      <c r="E26" s="158"/>
      <c r="F26" s="69" t="s">
        <v>146</v>
      </c>
      <c r="G26" s="60">
        <v>116386626000</v>
      </c>
      <c r="H26" s="60">
        <v>113780301381</v>
      </c>
      <c r="I26" s="60" t="str">
        <f t="shared" si="4"/>
        <v>                －</v>
      </c>
      <c r="J26" s="60">
        <f t="shared" si="5"/>
        <v>2606324619</v>
      </c>
    </row>
    <row r="27" spans="1:10" s="77" customFormat="1" ht="19.5" customHeight="1">
      <c r="A27" s="159"/>
      <c r="B27" s="166"/>
      <c r="C27" s="157"/>
      <c r="D27" s="157" t="s">
        <v>0</v>
      </c>
      <c r="E27" s="158"/>
      <c r="F27" s="69" t="s">
        <v>147</v>
      </c>
      <c r="G27" s="60">
        <v>131136224000</v>
      </c>
      <c r="H27" s="60">
        <v>129844218165</v>
      </c>
      <c r="I27" s="60" t="str">
        <f t="shared" si="4"/>
        <v>                －</v>
      </c>
      <c r="J27" s="60">
        <f t="shared" si="5"/>
        <v>1292005835</v>
      </c>
    </row>
    <row r="28" spans="1:10" s="77" customFormat="1" ht="19.5" customHeight="1">
      <c r="A28" s="167" t="s">
        <v>148</v>
      </c>
      <c r="B28" s="85"/>
      <c r="C28" s="141">
        <v>7341875470</v>
      </c>
      <c r="D28" s="86"/>
      <c r="E28" s="60"/>
      <c r="F28" s="69" t="s">
        <v>149</v>
      </c>
      <c r="G28" s="60">
        <v>76218670000</v>
      </c>
      <c r="H28" s="60">
        <v>75020665829</v>
      </c>
      <c r="I28" s="60" t="str">
        <f t="shared" si="4"/>
        <v>                －</v>
      </c>
      <c r="J28" s="60">
        <f t="shared" si="5"/>
        <v>1198004171</v>
      </c>
    </row>
    <row r="29" spans="1:10" ht="19.5" customHeight="1">
      <c r="A29" s="167"/>
      <c r="B29" s="87"/>
      <c r="C29" s="141"/>
      <c r="D29" s="65"/>
      <c r="E29" s="60"/>
      <c r="F29" s="69" t="s">
        <v>150</v>
      </c>
      <c r="G29" s="60">
        <v>4713602000</v>
      </c>
      <c r="H29" s="60">
        <v>3925005984</v>
      </c>
      <c r="I29" s="60" t="str">
        <f t="shared" si="4"/>
        <v>                －</v>
      </c>
      <c r="J29" s="60">
        <f t="shared" si="5"/>
        <v>788596016</v>
      </c>
    </row>
    <row r="30" spans="1:10" ht="19.5" customHeight="1">
      <c r="A30" s="167" t="s">
        <v>151</v>
      </c>
      <c r="B30" s="141"/>
      <c r="C30" s="141">
        <v>361122338</v>
      </c>
      <c r="D30" s="168">
        <f>IF(C30-B30&gt;0,ABS(C30-B30),"                －")</f>
        <v>361122338</v>
      </c>
      <c r="E30" s="154" t="str">
        <f>IF(C30-B30&lt;0,ABS(C30-B30),"                －")</f>
        <v>                －</v>
      </c>
      <c r="F30" s="69" t="s">
        <v>152</v>
      </c>
      <c r="G30" s="60">
        <v>15722347000</v>
      </c>
      <c r="H30" s="60">
        <v>12702496645</v>
      </c>
      <c r="I30" s="60" t="str">
        <f t="shared" si="4"/>
        <v>                －</v>
      </c>
      <c r="J30" s="60">
        <f t="shared" si="5"/>
        <v>3019850355</v>
      </c>
    </row>
    <row r="31" spans="1:10" ht="19.5" customHeight="1">
      <c r="A31" s="167"/>
      <c r="B31" s="141"/>
      <c r="C31" s="141"/>
      <c r="D31" s="169" t="str">
        <f>IF(C31-B31&gt;0,ABS(C31-B31),"                －")</f>
        <v>                －</v>
      </c>
      <c r="E31" s="170" t="str">
        <f>IF(C31-B31&lt;0,ABS(C31-B31),"                －")</f>
        <v>                －</v>
      </c>
      <c r="F31" s="69" t="s">
        <v>153</v>
      </c>
      <c r="G31" s="60">
        <v>13561594000</v>
      </c>
      <c r="H31" s="60">
        <v>12894439559</v>
      </c>
      <c r="I31" s="60" t="str">
        <f t="shared" si="4"/>
        <v>                －</v>
      </c>
      <c r="J31" s="60">
        <f t="shared" si="5"/>
        <v>667154441</v>
      </c>
    </row>
    <row r="32" spans="1:10" ht="19.5" customHeight="1">
      <c r="A32" s="159" t="s">
        <v>154</v>
      </c>
      <c r="B32" s="141"/>
      <c r="C32" s="157">
        <f>SUM(C28:C31)</f>
        <v>7702997808</v>
      </c>
      <c r="D32" s="88"/>
      <c r="E32" s="88"/>
      <c r="F32" s="69" t="s">
        <v>155</v>
      </c>
      <c r="G32" s="60">
        <v>1252745000</v>
      </c>
      <c r="H32" s="60">
        <v>1239520930</v>
      </c>
      <c r="I32" s="60" t="str">
        <f t="shared" si="4"/>
        <v>                －</v>
      </c>
      <c r="J32" s="60">
        <f t="shared" si="5"/>
        <v>13224070</v>
      </c>
    </row>
    <row r="33" spans="1:10" ht="19.5" customHeight="1">
      <c r="A33" s="159"/>
      <c r="B33" s="141"/>
      <c r="C33" s="157"/>
      <c r="D33" s="60"/>
      <c r="E33" s="60"/>
      <c r="F33" s="69" t="s">
        <v>156</v>
      </c>
      <c r="G33" s="60">
        <v>184581778000</v>
      </c>
      <c r="H33" s="60">
        <v>182458432857</v>
      </c>
      <c r="I33" s="60" t="str">
        <f t="shared" si="4"/>
        <v>                －</v>
      </c>
      <c r="J33" s="60">
        <f t="shared" si="5"/>
        <v>2123345143</v>
      </c>
    </row>
    <row r="34" spans="1:10" ht="19.5" customHeight="1">
      <c r="A34" s="89" t="s">
        <v>59</v>
      </c>
      <c r="B34" s="90">
        <v>251308329000</v>
      </c>
      <c r="C34" s="91">
        <v>197516829160</v>
      </c>
      <c r="D34" s="60" t="str">
        <f>IF(C34-B34&gt;0,ABS(C34-B34),"                －")</f>
        <v>                －</v>
      </c>
      <c r="E34" s="60">
        <f>IF(C34-B34&lt;0,ABS(C34-B34),"                …")</f>
        <v>53791499840</v>
      </c>
      <c r="F34" s="69" t="s">
        <v>157</v>
      </c>
      <c r="G34" s="60">
        <v>2000000000</v>
      </c>
      <c r="H34" s="60">
        <v>800000000</v>
      </c>
      <c r="I34" s="60" t="str">
        <f t="shared" si="4"/>
        <v>                －</v>
      </c>
      <c r="J34" s="60">
        <f t="shared" si="5"/>
        <v>1200000000</v>
      </c>
    </row>
    <row r="35" spans="1:10" ht="25.5" customHeight="1">
      <c r="A35" s="89" t="s">
        <v>158</v>
      </c>
      <c r="B35" s="87"/>
      <c r="C35" s="91">
        <v>7665243608</v>
      </c>
      <c r="D35" s="60"/>
      <c r="E35" s="60"/>
      <c r="F35" s="69" t="s">
        <v>159</v>
      </c>
      <c r="G35" s="60">
        <v>32892000</v>
      </c>
      <c r="H35" s="81" t="s">
        <v>135</v>
      </c>
      <c r="I35" s="60" t="str">
        <f t="shared" si="4"/>
        <v>                －</v>
      </c>
      <c r="J35" s="60">
        <f t="shared" si="5"/>
        <v>32892000</v>
      </c>
    </row>
    <row r="36" spans="1:10" ht="25.5" customHeight="1">
      <c r="A36" s="155" t="s">
        <v>160</v>
      </c>
      <c r="B36" s="92"/>
      <c r="C36" s="122">
        <v>400000000</v>
      </c>
      <c r="D36" s="60"/>
      <c r="E36" s="60"/>
      <c r="F36" s="159" t="s">
        <v>161</v>
      </c>
      <c r="G36" s="157">
        <f>SUM(G6:G35)</f>
        <v>1907567387000</v>
      </c>
      <c r="H36" s="157">
        <f>SUM(H6:H35)</f>
        <v>1831799524686</v>
      </c>
      <c r="I36" s="157" t="str">
        <f t="shared" si="4"/>
        <v>                －</v>
      </c>
      <c r="J36" s="158">
        <f>SUM(J6:J35)</f>
        <v>75767862314</v>
      </c>
    </row>
    <row r="37" spans="1:10" ht="25.5" customHeight="1">
      <c r="A37" s="155"/>
      <c r="B37" s="92"/>
      <c r="C37" s="123"/>
      <c r="D37" s="60"/>
      <c r="E37" s="60"/>
      <c r="F37" s="159"/>
      <c r="G37" s="157"/>
      <c r="H37" s="157"/>
      <c r="I37" s="157"/>
      <c r="J37" s="158"/>
    </row>
    <row r="38" spans="1:10" ht="24.75" customHeight="1">
      <c r="A38" s="155" t="s">
        <v>162</v>
      </c>
      <c r="B38" s="92"/>
      <c r="C38" s="122">
        <v>500000000</v>
      </c>
      <c r="D38" s="60"/>
      <c r="E38" s="60"/>
      <c r="F38" s="93" t="s">
        <v>14</v>
      </c>
      <c r="G38" s="64"/>
      <c r="H38" s="60">
        <v>25904873282</v>
      </c>
      <c r="I38" s="60"/>
      <c r="J38" s="60"/>
    </row>
    <row r="39" spans="1:10" ht="24.75" customHeight="1">
      <c r="A39" s="155"/>
      <c r="B39" s="92"/>
      <c r="C39" s="122"/>
      <c r="D39" s="60"/>
      <c r="E39" s="60"/>
      <c r="F39" s="94" t="s">
        <v>8</v>
      </c>
      <c r="G39" s="64"/>
      <c r="H39" s="60">
        <v>909774289</v>
      </c>
      <c r="I39" s="60"/>
      <c r="J39" s="60"/>
    </row>
    <row r="40" spans="1:10" ht="24.75" customHeight="1">
      <c r="A40" s="155" t="s">
        <v>163</v>
      </c>
      <c r="B40" s="92"/>
      <c r="C40" s="122">
        <v>800000000</v>
      </c>
      <c r="D40" s="60"/>
      <c r="E40" s="60"/>
      <c r="F40" s="159" t="s">
        <v>164</v>
      </c>
      <c r="G40" s="64"/>
      <c r="H40" s="157">
        <f>SUM(H38:H39)</f>
        <v>26814647571</v>
      </c>
      <c r="I40" s="82"/>
      <c r="J40" s="82"/>
    </row>
    <row r="41" spans="1:10" ht="24.75" customHeight="1" thickBot="1">
      <c r="A41" s="156"/>
      <c r="B41" s="95"/>
      <c r="C41" s="153"/>
      <c r="D41" s="96"/>
      <c r="E41" s="96"/>
      <c r="F41" s="178"/>
      <c r="G41" s="96"/>
      <c r="H41" s="179"/>
      <c r="I41" s="98"/>
      <c r="J41" s="98"/>
    </row>
    <row r="42" spans="1:10" ht="24.75" customHeight="1" thickBot="1">
      <c r="A42" s="155" t="s">
        <v>165</v>
      </c>
      <c r="B42" s="92"/>
      <c r="C42" s="122">
        <v>600000000</v>
      </c>
      <c r="D42" s="60"/>
      <c r="E42" s="60"/>
      <c r="F42" s="176" t="s">
        <v>148</v>
      </c>
      <c r="G42" s="60"/>
      <c r="H42" s="174">
        <v>4585524454</v>
      </c>
      <c r="I42" s="82"/>
      <c r="J42" s="82"/>
    </row>
    <row r="43" spans="1:10" ht="14.25" customHeight="1">
      <c r="A43" s="155"/>
      <c r="B43" s="92"/>
      <c r="C43" s="122"/>
      <c r="D43" s="60"/>
      <c r="E43" s="60"/>
      <c r="F43" s="177"/>
      <c r="G43" s="88"/>
      <c r="H43" s="175"/>
      <c r="I43" s="99"/>
      <c r="J43" s="88"/>
    </row>
    <row r="44" spans="1:10" ht="9" customHeight="1" thickBot="1">
      <c r="A44" s="155" t="s">
        <v>166</v>
      </c>
      <c r="B44" s="92"/>
      <c r="C44" s="122">
        <v>8600000000</v>
      </c>
      <c r="D44" s="60"/>
      <c r="E44" s="60"/>
      <c r="F44" s="172" t="s">
        <v>167</v>
      </c>
      <c r="G44" s="87"/>
      <c r="H44" s="174">
        <v>6525717</v>
      </c>
      <c r="I44" s="87"/>
      <c r="J44" s="100"/>
    </row>
    <row r="45" spans="1:10" s="77" customFormat="1" ht="23.25" customHeight="1">
      <c r="A45" s="155"/>
      <c r="B45" s="92"/>
      <c r="C45" s="122"/>
      <c r="D45" s="60"/>
      <c r="E45" s="60"/>
      <c r="F45" s="173"/>
      <c r="G45" s="101"/>
      <c r="H45" s="175"/>
      <c r="I45" s="87"/>
      <c r="J45" s="100"/>
    </row>
    <row r="46" spans="1:10" s="77" customFormat="1" ht="19.5" customHeight="1">
      <c r="A46" s="155" t="s">
        <v>168</v>
      </c>
      <c r="B46" s="92"/>
      <c r="C46" s="141">
        <v>1700000000</v>
      </c>
      <c r="D46" s="60"/>
      <c r="E46" s="60"/>
      <c r="F46" s="183" t="s">
        <v>169</v>
      </c>
      <c r="G46" s="64"/>
      <c r="H46" s="141">
        <v>307798966</v>
      </c>
      <c r="I46" s="60"/>
      <c r="J46" s="60"/>
    </row>
    <row r="47" spans="1:10" s="102" customFormat="1" ht="19.5" customHeight="1">
      <c r="A47" s="155"/>
      <c r="B47" s="92"/>
      <c r="C47" s="141"/>
      <c r="D47" s="60"/>
      <c r="E47" s="60"/>
      <c r="F47" s="183"/>
      <c r="G47" s="64"/>
      <c r="H47" s="141"/>
      <c r="I47" s="60"/>
      <c r="J47" s="60"/>
    </row>
    <row r="48" spans="1:10" s="102" customFormat="1" ht="19.5" customHeight="1">
      <c r="A48" s="155" t="s">
        <v>170</v>
      </c>
      <c r="B48" s="92"/>
      <c r="C48" s="141">
        <v>8500000000</v>
      </c>
      <c r="D48" s="60"/>
      <c r="E48" s="60"/>
      <c r="F48" s="183" t="s">
        <v>160</v>
      </c>
      <c r="G48" s="64"/>
      <c r="H48" s="141">
        <v>88051000</v>
      </c>
      <c r="I48" s="60"/>
      <c r="J48" s="60"/>
    </row>
    <row r="49" spans="1:10" s="102" customFormat="1" ht="19.5" customHeight="1">
      <c r="A49" s="155"/>
      <c r="B49" s="92"/>
      <c r="C49" s="141"/>
      <c r="D49" s="60"/>
      <c r="E49" s="60"/>
      <c r="F49" s="183"/>
      <c r="G49" s="64"/>
      <c r="H49" s="141"/>
      <c r="I49" s="60"/>
      <c r="J49" s="60"/>
    </row>
    <row r="50" spans="1:10" s="103" customFormat="1" ht="19.5" customHeight="1">
      <c r="A50" s="167" t="s">
        <v>151</v>
      </c>
      <c r="B50" s="141">
        <v>40455000000</v>
      </c>
      <c r="C50" s="141">
        <v>33437343844</v>
      </c>
      <c r="D50" s="141" t="str">
        <f>IF(C50-B50&gt;0,ABS(C50-B50),"                －")</f>
        <v>                －</v>
      </c>
      <c r="E50" s="165">
        <f>IF(C50-B50&lt;0,ABS(C50-B50),"                …")</f>
        <v>7017656156</v>
      </c>
      <c r="F50" s="183" t="s">
        <v>171</v>
      </c>
      <c r="G50" s="101"/>
      <c r="H50" s="141">
        <v>46771462</v>
      </c>
      <c r="I50" s="60"/>
      <c r="J50" s="60"/>
    </row>
    <row r="51" spans="1:10" s="103" customFormat="1" ht="18.75" customHeight="1">
      <c r="A51" s="167"/>
      <c r="B51" s="141"/>
      <c r="C51" s="141"/>
      <c r="D51" s="141" t="str">
        <f>IF(C51-B51&gt;0,ABS(C51-B51),"                －")</f>
        <v>                －</v>
      </c>
      <c r="E51" s="165" t="str">
        <f>IF(C51-B51&lt;0,ABS(C51-B51),"                …")</f>
        <v>                …</v>
      </c>
      <c r="F51" s="183"/>
      <c r="G51" s="64"/>
      <c r="H51" s="141"/>
      <c r="I51" s="60"/>
      <c r="J51" s="60"/>
    </row>
    <row r="52" spans="1:10" s="103" customFormat="1" ht="18.75" customHeight="1">
      <c r="A52" s="181" t="s">
        <v>172</v>
      </c>
      <c r="B52" s="65"/>
      <c r="C52" s="157">
        <f>SUM(C34:C51)</f>
        <v>259719416612</v>
      </c>
      <c r="D52" s="60"/>
      <c r="E52" s="60"/>
      <c r="F52" s="183" t="s">
        <v>162</v>
      </c>
      <c r="G52" s="64"/>
      <c r="H52" s="141">
        <v>295543874</v>
      </c>
      <c r="I52" s="88"/>
      <c r="J52" s="88"/>
    </row>
    <row r="53" spans="1:10" s="103" customFormat="1" ht="18.75" customHeight="1">
      <c r="A53" s="181"/>
      <c r="B53" s="105"/>
      <c r="C53" s="157"/>
      <c r="D53" s="60"/>
      <c r="E53" s="60"/>
      <c r="F53" s="183"/>
      <c r="G53" s="64"/>
      <c r="H53" s="141"/>
      <c r="I53" s="60"/>
      <c r="J53" s="60"/>
    </row>
    <row r="54" spans="1:10" s="103" customFormat="1" ht="18.75" customHeight="1">
      <c r="A54" s="106"/>
      <c r="B54" s="105"/>
      <c r="C54" s="64"/>
      <c r="D54" s="60"/>
      <c r="E54" s="60"/>
      <c r="F54" s="183" t="s">
        <v>173</v>
      </c>
      <c r="G54" s="64"/>
      <c r="H54" s="141">
        <v>10551041</v>
      </c>
      <c r="I54" s="60"/>
      <c r="J54" s="60"/>
    </row>
    <row r="55" spans="1:10" s="103" customFormat="1" ht="18.75" customHeight="1">
      <c r="A55" s="106"/>
      <c r="B55" s="105"/>
      <c r="C55" s="64"/>
      <c r="D55" s="60"/>
      <c r="E55" s="60"/>
      <c r="F55" s="183"/>
      <c r="G55" s="64"/>
      <c r="H55" s="141"/>
      <c r="I55" s="60"/>
      <c r="J55" s="60"/>
    </row>
    <row r="56" spans="1:10" s="103" customFormat="1" ht="18.75" customHeight="1">
      <c r="A56" s="106"/>
      <c r="B56" s="105"/>
      <c r="C56" s="64"/>
      <c r="D56" s="60"/>
      <c r="E56" s="60"/>
      <c r="F56" s="183" t="s">
        <v>165</v>
      </c>
      <c r="G56" s="64"/>
      <c r="H56" s="141">
        <v>80905718</v>
      </c>
      <c r="I56" s="60"/>
      <c r="J56" s="60"/>
    </row>
    <row r="57" spans="1:10" s="103" customFormat="1" ht="18.75" customHeight="1">
      <c r="A57" s="106"/>
      <c r="B57" s="105"/>
      <c r="C57" s="64"/>
      <c r="D57" s="60"/>
      <c r="E57" s="60"/>
      <c r="F57" s="183"/>
      <c r="G57" s="64"/>
      <c r="H57" s="141"/>
      <c r="I57" s="60"/>
      <c r="J57" s="60"/>
    </row>
    <row r="58" spans="1:10" s="103" customFormat="1" ht="18.75" customHeight="1">
      <c r="A58" s="106"/>
      <c r="B58" s="105"/>
      <c r="C58" s="64"/>
      <c r="D58" s="60"/>
      <c r="E58" s="60"/>
      <c r="F58" s="183" t="s">
        <v>163</v>
      </c>
      <c r="G58" s="64"/>
      <c r="H58" s="141">
        <v>228993902</v>
      </c>
      <c r="I58" s="60"/>
      <c r="J58" s="60"/>
    </row>
    <row r="59" spans="1:10" s="103" customFormat="1" ht="18.75" customHeight="1">
      <c r="A59" s="106"/>
      <c r="B59" s="105"/>
      <c r="C59" s="64"/>
      <c r="D59" s="60"/>
      <c r="E59" s="60"/>
      <c r="F59" s="183" t="s">
        <v>64</v>
      </c>
      <c r="G59" s="64"/>
      <c r="H59" s="141"/>
      <c r="I59" s="60"/>
      <c r="J59" s="60"/>
    </row>
    <row r="60" spans="1:10" s="103" customFormat="1" ht="18.75" customHeight="1">
      <c r="A60" s="106"/>
      <c r="B60" s="105"/>
      <c r="C60" s="64"/>
      <c r="D60" s="64"/>
      <c r="E60" s="60"/>
      <c r="F60" s="167" t="s">
        <v>174</v>
      </c>
      <c r="G60" s="141"/>
      <c r="H60" s="141">
        <v>4799441972</v>
      </c>
      <c r="I60" s="157"/>
      <c r="J60" s="165"/>
    </row>
    <row r="61" spans="1:10" ht="18.75" customHeight="1">
      <c r="A61" s="106"/>
      <c r="B61" s="105"/>
      <c r="C61" s="64"/>
      <c r="D61" s="64"/>
      <c r="E61" s="60"/>
      <c r="F61" s="167"/>
      <c r="G61" s="141"/>
      <c r="H61" s="141"/>
      <c r="I61" s="157"/>
      <c r="J61" s="165"/>
    </row>
    <row r="62" spans="1:10" ht="18.75" customHeight="1">
      <c r="A62" s="106"/>
      <c r="B62" s="105"/>
      <c r="C62" s="64"/>
      <c r="D62" s="64"/>
      <c r="E62" s="60"/>
      <c r="F62" s="167" t="s">
        <v>175</v>
      </c>
      <c r="G62" s="141"/>
      <c r="H62" s="141">
        <v>1236322821</v>
      </c>
      <c r="I62" s="157"/>
      <c r="J62" s="165"/>
    </row>
    <row r="63" spans="1:10" ht="18.75" customHeight="1">
      <c r="A63" s="106"/>
      <c r="B63" s="105"/>
      <c r="C63" s="64"/>
      <c r="D63" s="60"/>
      <c r="E63" s="60"/>
      <c r="F63" s="167"/>
      <c r="G63" s="141"/>
      <c r="H63" s="141"/>
      <c r="I63" s="157"/>
      <c r="J63" s="165"/>
    </row>
    <row r="64" spans="1:10" ht="13.5" customHeight="1">
      <c r="A64" s="106"/>
      <c r="B64" s="105"/>
      <c r="C64" s="64"/>
      <c r="D64" s="60"/>
      <c r="E64" s="60"/>
      <c r="F64" s="167" t="s">
        <v>176</v>
      </c>
      <c r="G64" s="141"/>
      <c r="H64" s="141">
        <v>6295846983</v>
      </c>
      <c r="I64" s="141"/>
      <c r="J64" s="154"/>
    </row>
    <row r="65" spans="1:10" s="107" customFormat="1" ht="18.75" customHeight="1">
      <c r="A65" s="106"/>
      <c r="B65" s="105"/>
      <c r="C65" s="64"/>
      <c r="D65" s="60"/>
      <c r="E65" s="60"/>
      <c r="F65" s="167"/>
      <c r="G65" s="141"/>
      <c r="H65" s="141"/>
      <c r="I65" s="141"/>
      <c r="J65" s="154"/>
    </row>
    <row r="66" spans="1:10" ht="18.75" customHeight="1">
      <c r="A66" s="108"/>
      <c r="B66" s="65"/>
      <c r="C66" s="87"/>
      <c r="D66" s="87"/>
      <c r="E66" s="100"/>
      <c r="F66" s="167" t="s">
        <v>151</v>
      </c>
      <c r="G66" s="141">
        <v>40455000000</v>
      </c>
      <c r="H66" s="168">
        <v>33792836420</v>
      </c>
      <c r="I66" s="157" t="str">
        <f>IF(H66-G66&gt;0,ABS(H66-G66),"                －")</f>
        <v>                －</v>
      </c>
      <c r="J66" s="154">
        <f>IF(H66-G66&lt;0,ABS(H66-G66),"                …")</f>
        <v>6662163580</v>
      </c>
    </row>
    <row r="67" spans="1:10" ht="18.75" customHeight="1">
      <c r="A67" s="181" t="s">
        <v>177</v>
      </c>
      <c r="B67" s="109"/>
      <c r="C67" s="157">
        <f>C21+C26+C32+C52</f>
        <v>2014768392100.66</v>
      </c>
      <c r="D67" s="87"/>
      <c r="E67" s="100"/>
      <c r="F67" s="167"/>
      <c r="G67" s="141"/>
      <c r="H67" s="168"/>
      <c r="I67" s="157"/>
      <c r="J67" s="154"/>
    </row>
    <row r="68" spans="1:10" ht="18.75" customHeight="1">
      <c r="A68" s="181"/>
      <c r="B68" s="110"/>
      <c r="C68" s="157"/>
      <c r="D68" s="87"/>
      <c r="E68" s="100"/>
      <c r="F68" s="181" t="s">
        <v>178</v>
      </c>
      <c r="G68" s="64"/>
      <c r="H68" s="157">
        <f>SUM(H42:H67)</f>
        <v>51775114330</v>
      </c>
      <c r="I68" s="60"/>
      <c r="J68" s="60"/>
    </row>
    <row r="69" spans="1:10" ht="18.75" customHeight="1">
      <c r="A69" s="104"/>
      <c r="B69" s="105"/>
      <c r="C69" s="65"/>
      <c r="D69" s="64"/>
      <c r="E69" s="60"/>
      <c r="F69" s="181"/>
      <c r="G69" s="64"/>
      <c r="H69" s="157"/>
      <c r="I69" s="60"/>
      <c r="J69" s="60"/>
    </row>
    <row r="70" spans="1:10" ht="18.75" customHeight="1">
      <c r="A70" s="104"/>
      <c r="B70" s="105"/>
      <c r="C70" s="65"/>
      <c r="D70" s="64"/>
      <c r="E70" s="60"/>
      <c r="F70" s="93" t="s">
        <v>179</v>
      </c>
      <c r="G70" s="64">
        <v>77000000000</v>
      </c>
      <c r="H70" s="64">
        <v>77000000000</v>
      </c>
      <c r="I70" s="60" t="str">
        <f>IF(H70-G70&gt;0,ABS(H70-G70),"                －")</f>
        <v>                －</v>
      </c>
      <c r="J70" s="60" t="str">
        <f>IF(H70-G70&lt;0,ABS(H70-G70),"                －")</f>
        <v>                －</v>
      </c>
    </row>
    <row r="71" spans="1:10" ht="24" customHeight="1">
      <c r="A71" s="104"/>
      <c r="B71" s="105"/>
      <c r="C71" s="65"/>
      <c r="D71" s="64"/>
      <c r="E71" s="60"/>
      <c r="F71" s="181" t="s">
        <v>180</v>
      </c>
      <c r="G71" s="65"/>
      <c r="H71" s="157">
        <f>H36+H40+H68+H70</f>
        <v>1987389286587</v>
      </c>
      <c r="I71" s="86"/>
      <c r="J71" s="60"/>
    </row>
    <row r="72" spans="1:10" ht="11.25" customHeight="1">
      <c r="A72" s="104"/>
      <c r="B72" s="105"/>
      <c r="C72" s="65"/>
      <c r="D72" s="64"/>
      <c r="E72" s="60"/>
      <c r="F72" s="181"/>
      <c r="G72" s="65"/>
      <c r="H72" s="157"/>
      <c r="I72" s="86"/>
      <c r="J72" s="60"/>
    </row>
    <row r="73" spans="1:10" ht="18.75" customHeight="1">
      <c r="A73" s="104"/>
      <c r="B73" s="105"/>
      <c r="C73" s="65"/>
      <c r="D73" s="64"/>
      <c r="E73" s="60"/>
      <c r="F73" s="93" t="s">
        <v>181</v>
      </c>
      <c r="G73" s="111"/>
      <c r="H73" s="112">
        <f>C67-H71</f>
        <v>27379105513.659912</v>
      </c>
      <c r="I73" s="64"/>
      <c r="J73" s="60"/>
    </row>
    <row r="74" spans="1:10" ht="18.75" customHeight="1">
      <c r="A74" s="104"/>
      <c r="B74" s="105"/>
      <c r="C74" s="65"/>
      <c r="D74" s="64"/>
      <c r="E74" s="60"/>
      <c r="F74" s="93" t="s">
        <v>182</v>
      </c>
      <c r="G74" s="64"/>
      <c r="H74" s="64">
        <v>23339908473.36</v>
      </c>
      <c r="I74" s="64"/>
      <c r="J74" s="60"/>
    </row>
    <row r="75" spans="1:10" ht="18.75" customHeight="1">
      <c r="A75" s="104"/>
      <c r="B75" s="105"/>
      <c r="C75" s="65"/>
      <c r="D75" s="64"/>
      <c r="E75" s="60"/>
      <c r="F75" s="180" t="s">
        <v>183</v>
      </c>
      <c r="G75" s="60"/>
      <c r="H75" s="182">
        <v>-60286012000</v>
      </c>
      <c r="I75" s="105"/>
      <c r="J75" s="60"/>
    </row>
    <row r="76" spans="1:10" ht="22.5" customHeight="1">
      <c r="A76" s="104"/>
      <c r="B76" s="105"/>
      <c r="C76" s="65"/>
      <c r="D76" s="64"/>
      <c r="E76" s="60"/>
      <c r="F76" s="180"/>
      <c r="G76" s="60"/>
      <c r="H76" s="182"/>
      <c r="I76" s="105"/>
      <c r="J76" s="60"/>
    </row>
    <row r="77" spans="1:10" ht="18.75" customHeight="1">
      <c r="A77" s="104"/>
      <c r="B77" s="105"/>
      <c r="C77" s="65"/>
      <c r="D77" s="64"/>
      <c r="E77" s="60"/>
      <c r="F77" s="180" t="s">
        <v>184</v>
      </c>
      <c r="G77" s="60"/>
      <c r="H77" s="141">
        <v>4730835025</v>
      </c>
      <c r="I77" s="105"/>
      <c r="J77" s="60"/>
    </row>
    <row r="78" spans="1:10" ht="14.25" customHeight="1">
      <c r="A78" s="104"/>
      <c r="B78" s="105"/>
      <c r="C78" s="65"/>
      <c r="D78" s="64"/>
      <c r="E78" s="60"/>
      <c r="F78" s="180"/>
      <c r="G78" s="60"/>
      <c r="H78" s="141"/>
      <c r="I78" s="105"/>
      <c r="J78" s="60"/>
    </row>
    <row r="79" spans="1:10" ht="18.75" customHeight="1">
      <c r="A79" s="104"/>
      <c r="B79" s="109"/>
      <c r="C79" s="65"/>
      <c r="D79" s="109"/>
      <c r="E79" s="113"/>
      <c r="F79" s="180" t="s">
        <v>185</v>
      </c>
      <c r="G79" s="86"/>
      <c r="H79" s="141">
        <v>20022737455</v>
      </c>
      <c r="I79" s="114"/>
      <c r="J79" s="84"/>
    </row>
    <row r="80" spans="1:10" s="77" customFormat="1" ht="25.5" customHeight="1">
      <c r="A80" s="104"/>
      <c r="B80" s="109"/>
      <c r="C80" s="65"/>
      <c r="D80" s="109"/>
      <c r="E80" s="113"/>
      <c r="F80" s="180"/>
      <c r="G80" s="86"/>
      <c r="H80" s="141"/>
      <c r="I80" s="114"/>
      <c r="J80" s="115"/>
    </row>
    <row r="81" spans="1:10" s="77" customFormat="1" ht="24.75" customHeight="1" thickBot="1">
      <c r="A81" s="116"/>
      <c r="B81" s="97"/>
      <c r="C81" s="97"/>
      <c r="D81" s="117"/>
      <c r="E81" s="118"/>
      <c r="F81" s="119" t="s">
        <v>9</v>
      </c>
      <c r="G81" s="97"/>
      <c r="H81" s="120">
        <f>SUM(H73:H79)</f>
        <v>15186574467.019913</v>
      </c>
      <c r="I81" s="97"/>
      <c r="J81" s="121"/>
    </row>
    <row r="82" spans="1:10" s="77" customFormat="1" ht="18.7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s="77" customFormat="1" ht="18.7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s="77" customFormat="1" ht="18.7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s="77" customFormat="1" ht="18.7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s="77" customFormat="1" ht="18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</row>
    <row r="87" spans="1:10" s="77" customFormat="1" ht="18.7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</row>
    <row r="88" spans="1:10" s="77" customFormat="1" ht="24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</row>
    <row r="90" ht="20.25" customHeight="1"/>
  </sheetData>
  <mergeCells count="110">
    <mergeCell ref="H46:H47"/>
    <mergeCell ref="F46:F47"/>
    <mergeCell ref="A42:A43"/>
    <mergeCell ref="A46:A47"/>
    <mergeCell ref="C44:C45"/>
    <mergeCell ref="C46:C47"/>
    <mergeCell ref="B50:B51"/>
    <mergeCell ref="I66:I67"/>
    <mergeCell ref="H50:H51"/>
    <mergeCell ref="F50:F51"/>
    <mergeCell ref="H52:H53"/>
    <mergeCell ref="F52:F53"/>
    <mergeCell ref="F66:F67"/>
    <mergeCell ref="G66:G67"/>
    <mergeCell ref="H54:H55"/>
    <mergeCell ref="F54:F55"/>
    <mergeCell ref="H48:H49"/>
    <mergeCell ref="F48:F49"/>
    <mergeCell ref="A52:A53"/>
    <mergeCell ref="C52:C53"/>
    <mergeCell ref="E50:E51"/>
    <mergeCell ref="D50:D51"/>
    <mergeCell ref="A48:A49"/>
    <mergeCell ref="A50:A51"/>
    <mergeCell ref="C48:C49"/>
    <mergeCell ref="C50:C51"/>
    <mergeCell ref="F56:F57"/>
    <mergeCell ref="H56:H57"/>
    <mergeCell ref="I64:I65"/>
    <mergeCell ref="H58:H59"/>
    <mergeCell ref="F60:F61"/>
    <mergeCell ref="G60:G61"/>
    <mergeCell ref="H60:H61"/>
    <mergeCell ref="F58:F59"/>
    <mergeCell ref="G64:G65"/>
    <mergeCell ref="H64:H65"/>
    <mergeCell ref="J60:J61"/>
    <mergeCell ref="J62:J63"/>
    <mergeCell ref="F68:F69"/>
    <mergeCell ref="H68:H69"/>
    <mergeCell ref="I60:I61"/>
    <mergeCell ref="F62:F63"/>
    <mergeCell ref="I62:I63"/>
    <mergeCell ref="H62:H63"/>
    <mergeCell ref="G62:G63"/>
    <mergeCell ref="F64:F65"/>
    <mergeCell ref="F75:F76"/>
    <mergeCell ref="F71:F72"/>
    <mergeCell ref="A67:A68"/>
    <mergeCell ref="H71:H72"/>
    <mergeCell ref="H75:H76"/>
    <mergeCell ref="C67:C68"/>
    <mergeCell ref="H66:H67"/>
    <mergeCell ref="F77:F78"/>
    <mergeCell ref="F79:F80"/>
    <mergeCell ref="H77:H78"/>
    <mergeCell ref="H79:H80"/>
    <mergeCell ref="I3:J3"/>
    <mergeCell ref="F44:F45"/>
    <mergeCell ref="H44:H45"/>
    <mergeCell ref="F42:F43"/>
    <mergeCell ref="F40:F41"/>
    <mergeCell ref="H40:H41"/>
    <mergeCell ref="H4:H5"/>
    <mergeCell ref="G4:G5"/>
    <mergeCell ref="H42:H43"/>
    <mergeCell ref="F36:F37"/>
    <mergeCell ref="E26:E27"/>
    <mergeCell ref="D26:D27"/>
    <mergeCell ref="C26:C27"/>
    <mergeCell ref="B32:B33"/>
    <mergeCell ref="C32:C33"/>
    <mergeCell ref="C28:C29"/>
    <mergeCell ref="B30:B31"/>
    <mergeCell ref="C30:C31"/>
    <mergeCell ref="D30:D31"/>
    <mergeCell ref="E30:E31"/>
    <mergeCell ref="A26:A27"/>
    <mergeCell ref="B26:B27"/>
    <mergeCell ref="A32:A33"/>
    <mergeCell ref="A28:A29"/>
    <mergeCell ref="A30:A31"/>
    <mergeCell ref="J22:J23"/>
    <mergeCell ref="I22:I23"/>
    <mergeCell ref="G22:G23"/>
    <mergeCell ref="H22:H23"/>
    <mergeCell ref="A4:A5"/>
    <mergeCell ref="F4:F5"/>
    <mergeCell ref="B4:B5"/>
    <mergeCell ref="C4:C5"/>
    <mergeCell ref="A21:A22"/>
    <mergeCell ref="B21:B22"/>
    <mergeCell ref="C21:C22"/>
    <mergeCell ref="F22:F23"/>
    <mergeCell ref="D21:D22"/>
    <mergeCell ref="E21:E22"/>
    <mergeCell ref="J66:J67"/>
    <mergeCell ref="A36:A37"/>
    <mergeCell ref="A38:A39"/>
    <mergeCell ref="A40:A41"/>
    <mergeCell ref="A44:A45"/>
    <mergeCell ref="J64:J65"/>
    <mergeCell ref="G36:G37"/>
    <mergeCell ref="H36:H37"/>
    <mergeCell ref="J36:J37"/>
    <mergeCell ref="I36:I37"/>
    <mergeCell ref="C36:C37"/>
    <mergeCell ref="C38:C39"/>
    <mergeCell ref="C40:C41"/>
    <mergeCell ref="C42:C43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chin2593</cp:lastModifiedBy>
  <cp:lastPrinted>2014-04-09T10:15:18Z</cp:lastPrinted>
  <dcterms:created xsi:type="dcterms:W3CDTF">1997-10-17T00:56:56Z</dcterms:created>
  <dcterms:modified xsi:type="dcterms:W3CDTF">2014-04-29T09:56:51Z</dcterms:modified>
  <cp:category/>
  <cp:version/>
  <cp:contentType/>
  <cp:contentStatus/>
</cp:coreProperties>
</file>