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125" yWindow="65236" windowWidth="7680" windowHeight="8370" activeTab="0"/>
  </bookViews>
  <sheets>
    <sheet name="歲入歲出對照表" sheetId="1" r:id="rId1"/>
  </sheets>
  <definedNames>
    <definedName name="_xlnm.Print_Area" localSheetId="0">'歲入歲出對照表'!$A$1:$F$25</definedName>
  </definedNames>
  <calcPr fullCalcOnLoad="1"/>
</workbook>
</file>

<file path=xl/sharedStrings.xml><?xml version="1.0" encoding="utf-8"?>
<sst xmlns="http://schemas.openxmlformats.org/spreadsheetml/2006/main" count="29" uniqueCount="29">
  <si>
    <t>增減％</t>
  </si>
  <si>
    <t>總額％</t>
  </si>
  <si>
    <t>占決算</t>
  </si>
  <si>
    <t>中央政府總決算</t>
  </si>
  <si>
    <t>歲入歲出簡明比較分析表</t>
  </si>
  <si>
    <t>單位：新臺幣元</t>
  </si>
  <si>
    <r>
      <t>百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分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比</t>
    </r>
  </si>
  <si>
    <r>
      <t>項</t>
    </r>
    <r>
      <rPr>
        <sz val="12"/>
        <color indexed="8"/>
        <rFont val="Times New Roman"/>
        <family val="1"/>
      </rPr>
      <t xml:space="preserve">                          </t>
    </r>
    <r>
      <rPr>
        <sz val="12"/>
        <color indexed="8"/>
        <rFont val="新細明體"/>
        <family val="1"/>
      </rPr>
      <t>目</t>
    </r>
  </si>
  <si>
    <r>
      <t>預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算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</rPr>
      <t>數</t>
    </r>
  </si>
  <si>
    <r>
      <t>決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算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數</t>
    </r>
  </si>
  <si>
    <r>
      <t>比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增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減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數</t>
    </r>
  </si>
  <si>
    <t>一、歲入合計</t>
  </si>
  <si>
    <t>三、歲入歲出餘絀</t>
  </si>
  <si>
    <r>
      <t xml:space="preserve">                        </t>
    </r>
    <r>
      <rPr>
        <sz val="11"/>
        <color indexed="8"/>
        <rFont val="新細明體"/>
        <family val="1"/>
      </rPr>
      <t>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華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國</t>
    </r>
    <r>
      <rPr>
        <sz val="11"/>
        <color indexed="8"/>
        <rFont val="Times New Roman"/>
        <family val="1"/>
      </rPr>
      <t xml:space="preserve">   102  </t>
    </r>
    <r>
      <rPr>
        <sz val="11"/>
        <color indexed="8"/>
        <rFont val="新細明體"/>
        <family val="1"/>
      </rPr>
      <t>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度</t>
    </r>
  </si>
  <si>
    <r>
      <t xml:space="preserve">    1.</t>
    </r>
    <r>
      <rPr>
        <sz val="12"/>
        <rFont val="新細明體"/>
        <family val="1"/>
      </rPr>
      <t>稅課收入</t>
    </r>
  </si>
  <si>
    <r>
      <t xml:space="preserve">    2.</t>
    </r>
    <r>
      <rPr>
        <sz val="12"/>
        <rFont val="新細明體"/>
        <family val="1"/>
      </rPr>
      <t>營業盈餘及事業收入</t>
    </r>
  </si>
  <si>
    <r>
      <t xml:space="preserve">    3.</t>
    </r>
    <r>
      <rPr>
        <sz val="12"/>
        <rFont val="新細明體"/>
        <family val="1"/>
      </rPr>
      <t>規費及罰款收入</t>
    </r>
  </si>
  <si>
    <r>
      <t xml:space="preserve">    4.</t>
    </r>
    <r>
      <rPr>
        <sz val="12"/>
        <rFont val="新細明體"/>
        <family val="1"/>
      </rPr>
      <t>財產收入</t>
    </r>
  </si>
  <si>
    <r>
      <t xml:space="preserve">    5.</t>
    </r>
    <r>
      <rPr>
        <sz val="12"/>
        <rFont val="新細明體"/>
        <family val="1"/>
      </rPr>
      <t>其他收入</t>
    </r>
  </si>
  <si>
    <t>二、歲出合計</t>
  </si>
  <si>
    <r>
      <t xml:space="preserve">    1.</t>
    </r>
    <r>
      <rPr>
        <sz val="12"/>
        <rFont val="新細明體"/>
        <family val="1"/>
      </rPr>
      <t>一般政務支出</t>
    </r>
  </si>
  <si>
    <r>
      <t xml:space="preserve">    2.</t>
    </r>
    <r>
      <rPr>
        <sz val="12"/>
        <rFont val="新細明體"/>
        <family val="1"/>
      </rPr>
      <t>國防支出</t>
    </r>
  </si>
  <si>
    <r>
      <t xml:space="preserve">    3.</t>
    </r>
    <r>
      <rPr>
        <sz val="12"/>
        <rFont val="新細明體"/>
        <family val="1"/>
      </rPr>
      <t>教育科學文化支出</t>
    </r>
  </si>
  <si>
    <r>
      <t xml:space="preserve">    4.</t>
    </r>
    <r>
      <rPr>
        <sz val="12"/>
        <rFont val="新細明體"/>
        <family val="1"/>
      </rPr>
      <t>經濟發展支出</t>
    </r>
  </si>
  <si>
    <r>
      <t xml:space="preserve">    5.</t>
    </r>
    <r>
      <rPr>
        <sz val="12"/>
        <rFont val="新細明體"/>
        <family val="1"/>
      </rPr>
      <t>社會福利支出</t>
    </r>
  </si>
  <si>
    <r>
      <t xml:space="preserve"> </t>
    </r>
    <r>
      <rPr>
        <sz val="12"/>
        <rFont val="Arial"/>
        <family val="2"/>
      </rPr>
      <t xml:space="preserve">   6.</t>
    </r>
    <r>
      <rPr>
        <sz val="11"/>
        <rFont val="新細明體"/>
        <family val="1"/>
      </rPr>
      <t>社區發展及環境保護支出</t>
    </r>
  </si>
  <si>
    <r>
      <t xml:space="preserve">    7.</t>
    </r>
    <r>
      <rPr>
        <sz val="12"/>
        <rFont val="新細明體"/>
        <family val="1"/>
      </rPr>
      <t>退休撫卹支出</t>
    </r>
  </si>
  <si>
    <r>
      <t xml:space="preserve">    8.</t>
    </r>
    <r>
      <rPr>
        <sz val="12"/>
        <rFont val="新細明體"/>
        <family val="1"/>
      </rPr>
      <t>債務支出</t>
    </r>
  </si>
  <si>
    <r>
      <t xml:space="preserve">    9.</t>
    </r>
    <r>
      <rPr>
        <sz val="12"/>
        <rFont val="新細明體"/>
        <family val="1"/>
      </rPr>
      <t>一般補助及其他支出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</si>
</sst>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0;\-#,##0.000;&quot;…&quot;"/>
    <numFmt numFmtId="193" formatCode="#,##0.0;\-#,##0.0;&quot;…&quot;"/>
    <numFmt numFmtId="194" formatCode="0.0_);[Red]\(0.0\)"/>
    <numFmt numFmtId="195" formatCode="#,##0.000;[Red]\-#,##0.000;&quot;…&quot;"/>
    <numFmt numFmtId="196" formatCode="#,##0.0;#,##0.0;&quot;…&quot;"/>
    <numFmt numFmtId="197" formatCode="#,##0.0_ "/>
    <numFmt numFmtId="198" formatCode="_-* #,##0;\-* #,##0;_-* &quot;-&quot;_-;_-@_-"/>
    <numFmt numFmtId="199" formatCode="_-\ #,##0\-;\-\ #,##0\-;_-* &quot;-&quot;_-;_-@_-"/>
    <numFmt numFmtId="200" formatCode="_-\ ##,#0_;\-\ #,##0_;_-* &quot;-&quot;_-;_-@_-"/>
    <numFmt numFmtId="201" formatCode="_-\ #,##0;\-\ #,##0;_-* &quot;-&quot;;_-@_-"/>
    <numFmt numFmtId="202" formatCode="_-\ #,##0.0;\-\ #,##0.0;_-* &quot;-&quot;;_-@_-"/>
    <numFmt numFmtId="203" formatCode="#,##0.00;[Red]\-#,##0.00;&quot;-&quot;"/>
    <numFmt numFmtId="204" formatCode="#,##0.00;[Red]\-#,##0.00;&quot;_&quot;"/>
  </numFmts>
  <fonts count="2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b/>
      <u val="single"/>
      <sz val="16"/>
      <color indexed="8"/>
      <name val="細明體"/>
      <family val="3"/>
    </font>
    <font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新細明體"/>
      <family val="1"/>
    </font>
    <font>
      <b/>
      <u val="single"/>
      <sz val="20"/>
      <color indexed="8"/>
      <name val="細明體"/>
      <family val="3"/>
    </font>
    <font>
      <b/>
      <u val="single"/>
      <sz val="18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sz val="12"/>
      <color indexed="8"/>
      <name val="Arial"/>
      <family val="2"/>
    </font>
    <font>
      <sz val="10"/>
      <color indexed="8"/>
      <name val="新細明體"/>
      <family val="1"/>
    </font>
    <font>
      <b/>
      <sz val="14"/>
      <name val="標楷體"/>
      <family val="4"/>
    </font>
    <font>
      <b/>
      <sz val="9.5"/>
      <name val="Arial"/>
      <family val="2"/>
    </font>
    <font>
      <sz val="12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3" fontId="6" fillId="0" borderId="1" xfId="0" applyNumberFormat="1" applyFont="1" applyBorder="1" applyAlignment="1">
      <alignment horizontal="right"/>
    </xf>
    <xf numFmtId="202" fontId="5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0" fontId="16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Continuous" vertical="center"/>
    </xf>
    <xf numFmtId="0" fontId="16" fillId="0" borderId="4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8" fillId="0" borderId="1" xfId="0" applyFont="1" applyBorder="1" applyAlignment="1">
      <alignment/>
    </xf>
    <xf numFmtId="183" fontId="6" fillId="0" borderId="0" xfId="0" applyNumberFormat="1" applyFont="1" applyAlignment="1">
      <alignment horizontal="right"/>
    </xf>
    <xf numFmtId="0" fontId="17" fillId="0" borderId="8" xfId="0" applyFont="1" applyBorder="1" applyAlignment="1" quotePrefix="1">
      <alignment horizontal="left"/>
    </xf>
    <xf numFmtId="189" fontId="5" fillId="0" borderId="8" xfId="0" applyNumberFormat="1" applyFont="1" applyBorder="1" applyAlignment="1">
      <alignment horizontal="right"/>
    </xf>
    <xf numFmtId="41" fontId="5" fillId="0" borderId="9" xfId="0" applyNumberFormat="1" applyFont="1" applyBorder="1" applyAlignment="1">
      <alignment horizontal="right"/>
    </xf>
    <xf numFmtId="0" fontId="10" fillId="0" borderId="0" xfId="0" applyFont="1" applyAlignment="1">
      <alignment vertical="top"/>
    </xf>
    <xf numFmtId="0" fontId="19" fillId="0" borderId="0" xfId="0" applyFont="1" applyAlignment="1">
      <alignment/>
    </xf>
    <xf numFmtId="0" fontId="20" fillId="0" borderId="1" xfId="0" applyFont="1" applyBorder="1" applyAlignment="1">
      <alignment/>
    </xf>
    <xf numFmtId="183" fontId="21" fillId="0" borderId="1" xfId="0" applyNumberFormat="1" applyFont="1" applyBorder="1" applyAlignment="1">
      <alignment horizontal="right"/>
    </xf>
    <xf numFmtId="189" fontId="21" fillId="0" borderId="1" xfId="0" applyNumberFormat="1" applyFont="1" applyBorder="1" applyAlignment="1">
      <alignment horizontal="right"/>
    </xf>
    <xf numFmtId="202" fontId="21" fillId="0" borderId="1" xfId="0" applyNumberFormat="1" applyFont="1" applyBorder="1" applyAlignment="1">
      <alignment horizontal="right"/>
    </xf>
    <xf numFmtId="193" fontId="2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2" fillId="0" borderId="1" xfId="0" applyFont="1" applyBorder="1" applyAlignment="1">
      <alignment horizontal="left"/>
    </xf>
    <xf numFmtId="183" fontId="23" fillId="0" borderId="1" xfId="0" applyNumberFormat="1" applyFont="1" applyBorder="1" applyAlignment="1">
      <alignment horizontal="right"/>
    </xf>
    <xf numFmtId="189" fontId="23" fillId="0" borderId="1" xfId="0" applyNumberFormat="1" applyFont="1" applyBorder="1" applyAlignment="1">
      <alignment horizontal="right"/>
    </xf>
    <xf numFmtId="202" fontId="23" fillId="0" borderId="1" xfId="0" applyNumberFormat="1" applyFont="1" applyBorder="1" applyAlignment="1">
      <alignment horizontal="right"/>
    </xf>
    <xf numFmtId="193" fontId="2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4" fillId="0" borderId="1" xfId="0" applyFont="1" applyBorder="1" applyAlignment="1">
      <alignment horizontal="center"/>
    </xf>
    <xf numFmtId="193" fontId="23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/>
    </xf>
    <xf numFmtId="189" fontId="23" fillId="0" borderId="0" xfId="0" applyNumberFormat="1" applyFont="1" applyAlignment="1">
      <alignment horizontal="right"/>
    </xf>
    <xf numFmtId="0" fontId="25" fillId="0" borderId="1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6.5"/>
  <cols>
    <col min="1" max="1" width="26.00390625" style="6" customWidth="1"/>
    <col min="2" max="3" width="18.625" style="6" customWidth="1"/>
    <col min="4" max="4" width="17.875" style="6" customWidth="1"/>
    <col min="5" max="5" width="6.25390625" style="6" customWidth="1"/>
    <col min="6" max="6" width="6.75390625" style="6" customWidth="1"/>
    <col min="7" max="16384" width="8.875" style="6" customWidth="1"/>
  </cols>
  <sheetData>
    <row r="1" spans="1:6" ht="24" customHeight="1">
      <c r="A1" s="3" t="s">
        <v>3</v>
      </c>
      <c r="B1" s="4"/>
      <c r="C1" s="5"/>
      <c r="D1" s="5"/>
      <c r="E1" s="5"/>
      <c r="F1" s="5"/>
    </row>
    <row r="2" spans="1:6" ht="27.75">
      <c r="A2" s="7" t="s">
        <v>4</v>
      </c>
      <c r="B2" s="8"/>
      <c r="C2" s="8"/>
      <c r="D2" s="8"/>
      <c r="E2" s="8"/>
      <c r="F2" s="8"/>
    </row>
    <row r="3" spans="2:6" s="9" customFormat="1" ht="24.75" customHeight="1" thickBot="1">
      <c r="B3" s="10" t="s">
        <v>13</v>
      </c>
      <c r="C3" s="11"/>
      <c r="D3" s="11"/>
      <c r="E3" s="11"/>
      <c r="F3" s="12" t="s">
        <v>5</v>
      </c>
    </row>
    <row r="4" spans="1:6" ht="19.5" customHeight="1">
      <c r="A4" s="13"/>
      <c r="B4" s="13"/>
      <c r="C4" s="13"/>
      <c r="D4" s="13"/>
      <c r="E4" s="14" t="s">
        <v>6</v>
      </c>
      <c r="F4" s="15"/>
    </row>
    <row r="5" spans="1:6" ht="19.5" customHeight="1">
      <c r="A5" s="16" t="s">
        <v>7</v>
      </c>
      <c r="B5" s="16" t="s">
        <v>8</v>
      </c>
      <c r="C5" s="16" t="s">
        <v>9</v>
      </c>
      <c r="D5" s="16" t="s">
        <v>10</v>
      </c>
      <c r="E5" s="44" t="s">
        <v>0</v>
      </c>
      <c r="F5" s="17" t="s">
        <v>2</v>
      </c>
    </row>
    <row r="6" spans="1:6" ht="16.5">
      <c r="A6" s="18"/>
      <c r="B6" s="18"/>
      <c r="C6" s="18"/>
      <c r="D6" s="18"/>
      <c r="E6" s="45"/>
      <c r="F6" s="19" t="s">
        <v>1</v>
      </c>
    </row>
    <row r="7" spans="1:6" s="32" customFormat="1" ht="33" customHeight="1">
      <c r="A7" s="27" t="s">
        <v>11</v>
      </c>
      <c r="B7" s="28">
        <f>SUM(B8:B12)</f>
        <v>1733259058000</v>
      </c>
      <c r="C7" s="28">
        <f>SUM(C8:C12)</f>
        <v>1730370329972.72</v>
      </c>
      <c r="D7" s="29">
        <f>SUM(D8:D12)</f>
        <v>-2888728027.2800083</v>
      </c>
      <c r="E7" s="30">
        <f aca="true" t="shared" si="0" ref="E7:E12">(D7*100/B7)</f>
        <v>-0.16666452795655942</v>
      </c>
      <c r="F7" s="31">
        <f>C7*100/C7</f>
        <v>100</v>
      </c>
    </row>
    <row r="8" spans="1:6" s="38" customFormat="1" ht="33" customHeight="1">
      <c r="A8" s="33" t="s">
        <v>14</v>
      </c>
      <c r="B8" s="34">
        <v>1280286000000</v>
      </c>
      <c r="C8" s="34">
        <v>1218049938385</v>
      </c>
      <c r="D8" s="35">
        <f>C8-B8</f>
        <v>-62236061615</v>
      </c>
      <c r="E8" s="36">
        <f t="shared" si="0"/>
        <v>-4.861106160264191</v>
      </c>
      <c r="F8" s="37">
        <f>C8*100/$C$7</f>
        <v>70.3924424319159</v>
      </c>
    </row>
    <row r="9" spans="1:6" s="38" customFormat="1" ht="33" customHeight="1">
      <c r="A9" s="33" t="s">
        <v>15</v>
      </c>
      <c r="B9" s="34">
        <v>253311094000</v>
      </c>
      <c r="C9" s="34">
        <v>251060838169.71</v>
      </c>
      <c r="D9" s="35">
        <f>C9-B9</f>
        <v>-2250255830.2900085</v>
      </c>
      <c r="E9" s="36">
        <f t="shared" si="0"/>
        <v>-0.8883368646657096</v>
      </c>
      <c r="F9" s="37">
        <f>C9*100/$C$7</f>
        <v>14.509081311725224</v>
      </c>
    </row>
    <row r="10" spans="1:6" s="38" customFormat="1" ht="33" customHeight="1">
      <c r="A10" s="33" t="s">
        <v>16</v>
      </c>
      <c r="B10" s="34">
        <v>115649074000</v>
      </c>
      <c r="C10" s="34">
        <v>197322536205</v>
      </c>
      <c r="D10" s="35">
        <f>C10-B10</f>
        <v>81673462205</v>
      </c>
      <c r="E10" s="36">
        <f t="shared" si="0"/>
        <v>70.62180385897426</v>
      </c>
      <c r="F10" s="37">
        <f>C10*100/$C$7</f>
        <v>11.403485877390818</v>
      </c>
    </row>
    <row r="11" spans="1:6" s="38" customFormat="1" ht="33" customHeight="1">
      <c r="A11" s="33" t="s">
        <v>17</v>
      </c>
      <c r="B11" s="34">
        <v>73607096000</v>
      </c>
      <c r="C11" s="34">
        <v>52238610570</v>
      </c>
      <c r="D11" s="35">
        <f>C11-B11</f>
        <v>-21368485430</v>
      </c>
      <c r="E11" s="36">
        <f t="shared" si="0"/>
        <v>-29.03046933138077</v>
      </c>
      <c r="F11" s="37">
        <f>C11*100/$C$7</f>
        <v>3.018926623113306</v>
      </c>
    </row>
    <row r="12" spans="1:6" s="38" customFormat="1" ht="33" customHeight="1">
      <c r="A12" s="33" t="s">
        <v>18</v>
      </c>
      <c r="B12" s="34">
        <v>10405794000</v>
      </c>
      <c r="C12" s="34">
        <v>11698406643.01</v>
      </c>
      <c r="D12" s="35">
        <f>C12-B12</f>
        <v>1292612643.0100002</v>
      </c>
      <c r="E12" s="36">
        <f t="shared" si="0"/>
        <v>12.422047207642207</v>
      </c>
      <c r="F12" s="37">
        <f>C12*100/$C$7</f>
        <v>0.6760637558547614</v>
      </c>
    </row>
    <row r="13" spans="1:6" s="38" customFormat="1" ht="31.5" customHeight="1">
      <c r="A13" s="39"/>
      <c r="B13" s="34"/>
      <c r="C13" s="34"/>
      <c r="D13" s="34"/>
      <c r="E13" s="40"/>
      <c r="F13" s="37"/>
    </row>
    <row r="14" spans="1:6" s="32" customFormat="1" ht="33" customHeight="1">
      <c r="A14" s="27" t="s">
        <v>19</v>
      </c>
      <c r="B14" s="28">
        <f>SUM(B15:B23)</f>
        <v>1907567387000</v>
      </c>
      <c r="C14" s="28">
        <f>SUM(C15:C23)</f>
        <v>1856310764403</v>
      </c>
      <c r="D14" s="29">
        <f>SUM(D15:D23)</f>
        <v>-51256622597</v>
      </c>
      <c r="E14" s="30">
        <f>(D14*100/B14)</f>
        <v>-2.6870150405334017</v>
      </c>
      <c r="F14" s="31">
        <f>C14*100/C14</f>
        <v>100</v>
      </c>
    </row>
    <row r="15" spans="1:7" s="38" customFormat="1" ht="33" customHeight="1">
      <c r="A15" s="41" t="s">
        <v>20</v>
      </c>
      <c r="B15" s="34">
        <v>179597917000</v>
      </c>
      <c r="C15" s="34">
        <v>172705261185</v>
      </c>
      <c r="D15" s="35">
        <f aca="true" t="shared" si="1" ref="D15:D23">C15-B15</f>
        <v>-6892655815</v>
      </c>
      <c r="E15" s="36">
        <f>(D15*100/B15)</f>
        <v>-3.8378261452776203</v>
      </c>
      <c r="F15" s="37">
        <f aca="true" t="shared" si="2" ref="F15:F23">C15*100/$C$14</f>
        <v>9.303682578199291</v>
      </c>
      <c r="G15" s="42"/>
    </row>
    <row r="16" spans="1:7" s="38" customFormat="1" ht="33" customHeight="1">
      <c r="A16" s="41" t="s">
        <v>21</v>
      </c>
      <c r="B16" s="34">
        <v>305451147000</v>
      </c>
      <c r="C16" s="34">
        <v>289003349762</v>
      </c>
      <c r="D16" s="35">
        <f t="shared" si="1"/>
        <v>-16447797238</v>
      </c>
      <c r="E16" s="36">
        <f aca="true" t="shared" si="3" ref="E16:E23">(D16*100/B16)</f>
        <v>-5.384755434557265</v>
      </c>
      <c r="F16" s="37">
        <f t="shared" si="2"/>
        <v>15.56869438587483</v>
      </c>
      <c r="G16" s="42"/>
    </row>
    <row r="17" spans="1:7" s="38" customFormat="1" ht="33" customHeight="1">
      <c r="A17" s="41" t="s">
        <v>22</v>
      </c>
      <c r="B17" s="34">
        <v>360719435000</v>
      </c>
      <c r="C17" s="34">
        <v>355922477172</v>
      </c>
      <c r="D17" s="35">
        <f t="shared" si="1"/>
        <v>-4796957828</v>
      </c>
      <c r="E17" s="36">
        <f t="shared" si="3"/>
        <v>-1.3298307112285204</v>
      </c>
      <c r="F17" s="37">
        <f t="shared" si="2"/>
        <v>19.17364721453127</v>
      </c>
      <c r="G17" s="42"/>
    </row>
    <row r="18" spans="1:7" s="38" customFormat="1" ht="33" customHeight="1">
      <c r="A18" s="41" t="s">
        <v>23</v>
      </c>
      <c r="B18" s="34">
        <v>261844271000</v>
      </c>
      <c r="C18" s="34">
        <v>258318197021</v>
      </c>
      <c r="D18" s="35">
        <f t="shared" si="1"/>
        <v>-3526073979</v>
      </c>
      <c r="E18" s="36">
        <f t="shared" si="3"/>
        <v>-1.3466301804250664</v>
      </c>
      <c r="F18" s="37">
        <f t="shared" si="2"/>
        <v>13.915676295939413</v>
      </c>
      <c r="G18" s="42"/>
    </row>
    <row r="19" spans="1:7" s="38" customFormat="1" ht="33" customHeight="1">
      <c r="A19" s="41" t="s">
        <v>24</v>
      </c>
      <c r="B19" s="34">
        <v>442017106000</v>
      </c>
      <c r="C19" s="34">
        <v>439097632002</v>
      </c>
      <c r="D19" s="35">
        <f t="shared" si="1"/>
        <v>-2919473998</v>
      </c>
      <c r="E19" s="36">
        <f t="shared" si="3"/>
        <v>-0.6604889173678269</v>
      </c>
      <c r="F19" s="37">
        <f>C19*100/$C$14-0.1</f>
        <v>23.554316961482268</v>
      </c>
      <c r="G19" s="42"/>
    </row>
    <row r="20" spans="1:7" s="38" customFormat="1" ht="33" customHeight="1">
      <c r="A20" s="43" t="s">
        <v>25</v>
      </c>
      <c r="B20" s="34">
        <v>16401860000</v>
      </c>
      <c r="C20" s="34">
        <v>15881777527</v>
      </c>
      <c r="D20" s="35">
        <f t="shared" si="1"/>
        <v>-520082473</v>
      </c>
      <c r="E20" s="36">
        <f t="shared" si="3"/>
        <v>-3.1708749678390133</v>
      </c>
      <c r="F20" s="37">
        <f t="shared" si="2"/>
        <v>0.8555559678666017</v>
      </c>
      <c r="G20" s="42"/>
    </row>
    <row r="21" spans="1:7" s="38" customFormat="1" ht="33" customHeight="1">
      <c r="A21" s="41" t="s">
        <v>26</v>
      </c>
      <c r="B21" s="34">
        <v>133951293000</v>
      </c>
      <c r="C21" s="34">
        <v>132810296887</v>
      </c>
      <c r="D21" s="35">
        <f t="shared" si="1"/>
        <v>-1140996113</v>
      </c>
      <c r="E21" s="36">
        <f t="shared" si="3"/>
        <v>-0.8517992528821652</v>
      </c>
      <c r="F21" s="37">
        <f t="shared" si="2"/>
        <v>7.1545292649160785</v>
      </c>
      <c r="G21" s="42"/>
    </row>
    <row r="22" spans="1:7" s="38" customFormat="1" ht="33" customHeight="1">
      <c r="A22" s="41" t="s">
        <v>27</v>
      </c>
      <c r="B22" s="34">
        <v>129232207000</v>
      </c>
      <c r="C22" s="34">
        <v>117435662150</v>
      </c>
      <c r="D22" s="35">
        <f t="shared" si="1"/>
        <v>-11796544850</v>
      </c>
      <c r="E22" s="36">
        <f t="shared" si="3"/>
        <v>-9.128177196571439</v>
      </c>
      <c r="F22" s="37">
        <f t="shared" si="2"/>
        <v>6.32629322643442</v>
      </c>
      <c r="G22" s="42"/>
    </row>
    <row r="23" spans="1:7" s="38" customFormat="1" ht="33" customHeight="1">
      <c r="A23" s="41" t="s">
        <v>28</v>
      </c>
      <c r="B23" s="34">
        <v>78352151000</v>
      </c>
      <c r="C23" s="34">
        <v>75136110697</v>
      </c>
      <c r="D23" s="35">
        <f t="shared" si="1"/>
        <v>-3216040303</v>
      </c>
      <c r="E23" s="36">
        <f t="shared" si="3"/>
        <v>-4.104597336453469</v>
      </c>
      <c r="F23" s="37">
        <f t="shared" si="2"/>
        <v>4.0476041047558216</v>
      </c>
      <c r="G23" s="42"/>
    </row>
    <row r="24" spans="1:6" ht="35.25" customHeight="1">
      <c r="A24" s="20"/>
      <c r="B24" s="1"/>
      <c r="C24" s="1"/>
      <c r="D24" s="1"/>
      <c r="E24" s="1"/>
      <c r="F24" s="21"/>
    </row>
    <row r="25" spans="1:6" s="25" customFormat="1" ht="39" customHeight="1" thickBot="1">
      <c r="A25" s="22" t="s">
        <v>12</v>
      </c>
      <c r="B25" s="23">
        <f>B7-B14</f>
        <v>-174308329000</v>
      </c>
      <c r="C25" s="23">
        <f>C7-C14</f>
        <v>-125940434430.28003</v>
      </c>
      <c r="D25" s="23">
        <f>C25-B25</f>
        <v>48367894569.71997</v>
      </c>
      <c r="E25" s="2">
        <f>D25/B25*100</f>
        <v>-27.748470108803563</v>
      </c>
      <c r="F25" s="24">
        <v>0</v>
      </c>
    </row>
    <row r="26" ht="16.5">
      <c r="A26" s="26"/>
    </row>
    <row r="27" ht="16.5">
      <c r="A27" s="26"/>
    </row>
  </sheetData>
  <mergeCells count="1">
    <mergeCell ref="E5:E6"/>
  </mergeCells>
  <printOptions horizontalCentered="1"/>
  <pageMargins left="0.1968503937007874" right="0.1968503937007874" top="0.7874015748031497" bottom="0.9055118110236221" header="0.3937007874015748" footer="0.5118110236220472"/>
  <pageSetup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chin2593</cp:lastModifiedBy>
  <cp:lastPrinted>2014-04-09T10:00:52Z</cp:lastPrinted>
  <dcterms:created xsi:type="dcterms:W3CDTF">1997-09-09T10:28:37Z</dcterms:created>
  <dcterms:modified xsi:type="dcterms:W3CDTF">2014-05-06T03:41:46Z</dcterms:modified>
  <cp:category/>
  <cp:version/>
  <cp:contentType/>
  <cp:contentStatus/>
</cp:coreProperties>
</file>