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20749" windowHeight="8431" activeTab="0"/>
  </bookViews>
  <sheets>
    <sheet name="103" sheetId="1" r:id="rId1"/>
  </sheets>
  <definedNames>
    <definedName name="_xlnm.Print_Area" localSheetId="0">'103'!$A$1:$I$72</definedName>
    <definedName name="_xlnm.Print_Titles" localSheetId="0">'103'!$1:$5</definedName>
  </definedNames>
  <calcPr fullCalcOnLoad="1"/>
</workbook>
</file>

<file path=xl/comments1.xml><?xml version="1.0" encoding="utf-8"?>
<comments xmlns="http://schemas.openxmlformats.org/spreadsheetml/2006/main">
  <authors>
    <author>Q103</author>
    <author>admin</author>
  </authors>
  <commentList>
    <comment ref="C36" authorId="0">
      <text>
        <r>
          <rPr>
            <sz val="9"/>
            <rFont val="新細明體"/>
            <family val="1"/>
          </rPr>
          <t>101經費類平衡表：
國庫已撥保留款-以前年度</t>
        </r>
      </text>
    </comment>
    <comment ref="B6" authorId="1">
      <text>
        <r>
          <rPr>
            <sz val="9"/>
            <rFont val="新細明體"/>
            <family val="1"/>
          </rPr>
          <t xml:space="preserve">101經費類現金出納表：
本期支出-經費支出-本機關
</t>
        </r>
      </text>
    </comment>
    <comment ref="C6" authorId="1">
      <text>
        <r>
          <rPr>
            <sz val="9"/>
            <rFont val="新細明體"/>
            <family val="1"/>
          </rPr>
          <t>101經費類平衡表：
國庫已撥保留款-本年度</t>
        </r>
      </text>
    </comment>
    <comment ref="D6" authorId="1">
      <text>
        <r>
          <rPr>
            <sz val="9"/>
            <rFont val="新細明體"/>
            <family val="1"/>
          </rPr>
          <t xml:space="preserve">101經費類平衡表：
經費賸餘-本年度
</t>
        </r>
      </text>
    </comment>
    <comment ref="I6" authorId="1">
      <text>
        <r>
          <rPr>
            <sz val="9"/>
            <rFont val="新細明體"/>
            <family val="1"/>
          </rPr>
          <t>財政部國庫署：
101國庫收支總表</t>
        </r>
      </text>
    </comment>
    <comment ref="B36" authorId="1">
      <text>
        <r>
          <rPr>
            <sz val="9"/>
            <rFont val="新細明體"/>
            <family val="1"/>
          </rPr>
          <t>101經費類現金出納表：本期
支出-應付歲出(保留)款-支付</t>
        </r>
      </text>
    </comment>
    <comment ref="B37" authorId="1">
      <text>
        <r>
          <rPr>
            <sz val="8"/>
            <rFont val="新細明體"/>
            <family val="1"/>
          </rPr>
          <t>101歲入類現金出納表：收項-收回以前年度納庫數</t>
        </r>
      </text>
    </comment>
    <comment ref="E37" authorId="1">
      <text>
        <r>
          <rPr>
            <sz val="9"/>
            <rFont val="新細明體"/>
            <family val="1"/>
          </rPr>
          <t xml:space="preserve">101歲入類現金出納表：付項-預納庫數
</t>
        </r>
      </text>
    </comment>
    <comment ref="D36" authorId="1">
      <text>
        <r>
          <rPr>
            <sz val="9"/>
            <rFont val="新細明體"/>
            <family val="1"/>
          </rPr>
          <t>101經費類現金出納表：本期支出-應付歲出(保留)款-註銷－本期收入-保留庫款-註銷</t>
        </r>
      </text>
    </comment>
    <comment ref="G36" authorId="1">
      <text>
        <r>
          <rPr>
            <sz val="9"/>
            <rFont val="新細明體"/>
            <family val="1"/>
          </rPr>
          <t>101經費類現金出納表：國庫已撥保留數-本年度及以前年度＋102現金出納表審計部修正淨增減應付(保留)數</t>
        </r>
      </text>
    </comment>
  </commentList>
</comments>
</file>

<file path=xl/sharedStrings.xml><?xml version="1.0" encoding="utf-8"?>
<sst xmlns="http://schemas.openxmlformats.org/spreadsheetml/2006/main" count="87" uniqueCount="86">
  <si>
    <t>國庫實支數差額解釋表</t>
  </si>
  <si>
    <t>項</t>
  </si>
  <si>
    <t>減　　　　　　　　　　項</t>
  </si>
  <si>
    <t>以前年度支出</t>
  </si>
  <si>
    <t>退還以前年度歲入</t>
  </si>
  <si>
    <t>上年度國庫結存數</t>
  </si>
  <si>
    <t>本年度國庫結存數</t>
  </si>
  <si>
    <r>
      <t>中</t>
    </r>
    <r>
      <rPr>
        <b/>
        <u val="single"/>
        <sz val="23"/>
        <rFont val="Times New Roman"/>
        <family val="1"/>
      </rPr>
      <t xml:space="preserve"> </t>
    </r>
    <r>
      <rPr>
        <b/>
        <u val="single"/>
        <sz val="23"/>
        <rFont val="新細明體"/>
        <family val="1"/>
      </rPr>
      <t>央</t>
    </r>
    <r>
      <rPr>
        <b/>
        <u val="single"/>
        <sz val="23"/>
        <rFont val="Times New Roman"/>
        <family val="1"/>
      </rPr>
      <t xml:space="preserve"> </t>
    </r>
    <r>
      <rPr>
        <b/>
        <u val="single"/>
        <sz val="23"/>
        <rFont val="新細明體"/>
        <family val="1"/>
      </rPr>
      <t>政</t>
    </r>
    <r>
      <rPr>
        <b/>
        <u val="single"/>
        <sz val="23"/>
        <rFont val="Times New Roman"/>
        <family val="1"/>
      </rPr>
      <t xml:space="preserve"> </t>
    </r>
    <r>
      <rPr>
        <b/>
        <u val="single"/>
        <sz val="23"/>
        <rFont val="新細明體"/>
        <family val="1"/>
      </rPr>
      <t>府</t>
    </r>
  </si>
  <si>
    <r>
      <t>總</t>
    </r>
    <r>
      <rPr>
        <b/>
        <u val="single"/>
        <sz val="23"/>
        <rFont val="Times New Roman"/>
        <family val="1"/>
      </rPr>
      <t xml:space="preserve">  </t>
    </r>
    <r>
      <rPr>
        <b/>
        <u val="single"/>
        <sz val="23"/>
        <rFont val="新細明體"/>
        <family val="1"/>
      </rPr>
      <t>決</t>
    </r>
    <r>
      <rPr>
        <b/>
        <u val="single"/>
        <sz val="23"/>
        <rFont val="Times New Roman"/>
        <family val="1"/>
      </rPr>
      <t xml:space="preserve">  </t>
    </r>
    <r>
      <rPr>
        <b/>
        <u val="single"/>
        <sz val="23"/>
        <rFont val="新細明體"/>
        <family val="1"/>
      </rPr>
      <t>算</t>
    </r>
  </si>
  <si>
    <r>
      <t>原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子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能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委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員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會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主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管</t>
    </r>
  </si>
  <si>
    <r>
      <t>農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業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委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員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會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主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管</t>
    </r>
  </si>
  <si>
    <r>
      <t>勞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工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委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員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會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主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管</t>
    </r>
  </si>
  <si>
    <r>
      <t>環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境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保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護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署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主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管</t>
    </r>
  </si>
  <si>
    <r>
      <t>海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岸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巡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防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署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主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管</t>
    </r>
  </si>
  <si>
    <t>`</t>
  </si>
  <si>
    <t>決算支出實現數與</t>
  </si>
  <si>
    <r>
      <t xml:space="preserve">   </t>
    </r>
    <r>
      <rPr>
        <sz val="13"/>
        <rFont val="新細明體"/>
        <family val="1"/>
      </rPr>
      <t>中華民國</t>
    </r>
    <r>
      <rPr>
        <sz val="13"/>
        <rFont val="Times New Roman"/>
        <family val="1"/>
      </rPr>
      <t xml:space="preserve">   103   </t>
    </r>
    <r>
      <rPr>
        <sz val="13"/>
        <rFont val="新細明體"/>
        <family val="1"/>
      </rPr>
      <t>年</t>
    </r>
    <r>
      <rPr>
        <sz val="13"/>
        <rFont val="Times New Roman"/>
        <family val="1"/>
      </rPr>
      <t xml:space="preserve">  </t>
    </r>
  </si>
  <si>
    <r>
      <t xml:space="preserve">   12  </t>
    </r>
    <r>
      <rPr>
        <sz val="13"/>
        <rFont val="新細明體"/>
        <family val="1"/>
      </rPr>
      <t>月</t>
    </r>
    <r>
      <rPr>
        <sz val="13"/>
        <rFont val="Times New Roman"/>
        <family val="1"/>
      </rPr>
      <t xml:space="preserve">  31  </t>
    </r>
    <r>
      <rPr>
        <sz val="13"/>
        <rFont val="新細明體"/>
        <family val="1"/>
      </rPr>
      <t>日</t>
    </r>
  </si>
  <si>
    <t>單位：新臺幣元</t>
  </si>
  <si>
    <t>支出項目</t>
  </si>
  <si>
    <t>決算實現數</t>
  </si>
  <si>
    <t>加</t>
  </si>
  <si>
    <t>國庫實支數</t>
  </si>
  <si>
    <t>保留款
國庫已撥發數</t>
  </si>
  <si>
    <t>各機關
經費賸餘數</t>
  </si>
  <si>
    <t>退還預收款</t>
  </si>
  <si>
    <t>小計</t>
  </si>
  <si>
    <t>以前年度保留款
國庫已撥發數</t>
  </si>
  <si>
    <r>
      <t>總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統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府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主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管</t>
    </r>
  </si>
  <si>
    <r>
      <t>行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政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院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主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管</t>
    </r>
  </si>
  <si>
    <r>
      <t>立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法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院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主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管</t>
    </r>
  </si>
  <si>
    <r>
      <t>司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法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院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主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管</t>
    </r>
  </si>
  <si>
    <r>
      <t>考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試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院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主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管</t>
    </r>
  </si>
  <si>
    <r>
      <t>監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察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院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主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管</t>
    </r>
  </si>
  <si>
    <r>
      <t>內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政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部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主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管</t>
    </r>
  </si>
  <si>
    <r>
      <t>外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交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部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主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管</t>
    </r>
  </si>
  <si>
    <r>
      <t>國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防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部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主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管</t>
    </r>
  </si>
  <si>
    <r>
      <t>財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政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部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主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管</t>
    </r>
  </si>
  <si>
    <r>
      <t>教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育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部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主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管</t>
    </r>
  </si>
  <si>
    <r>
      <t>法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務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部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主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管</t>
    </r>
  </si>
  <si>
    <r>
      <t>經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濟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部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主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管</t>
    </r>
  </si>
  <si>
    <r>
      <t>交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通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部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主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管</t>
    </r>
  </si>
  <si>
    <r>
      <t>蒙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藏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委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員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會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主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管</t>
    </r>
  </si>
  <si>
    <r>
      <t>僑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務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委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員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會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主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管</t>
    </r>
  </si>
  <si>
    <t>國 家 科 學 委 員 會 主 管</t>
  </si>
  <si>
    <r>
      <t>衛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生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福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利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部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主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管</t>
    </r>
  </si>
  <si>
    <t>文 化 部 主 管</t>
  </si>
  <si>
    <t>金 融 監 督 管 理 委 員 會 主 管</t>
  </si>
  <si>
    <t>國 軍 退 除 役 官 兵 輔 導 委 員 會 主 管</t>
  </si>
  <si>
    <r>
      <t>省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市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地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方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政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府</t>
    </r>
  </si>
  <si>
    <t>災 害 準 備 金</t>
  </si>
  <si>
    <t>災害準備金</t>
  </si>
  <si>
    <t>本年度支出小計</t>
  </si>
  <si>
    <t>以前年度支出小計</t>
  </si>
  <si>
    <r>
      <t>國</t>
    </r>
    <r>
      <rPr>
        <sz val="13"/>
        <rFont val="Times New Roman"/>
        <family val="1"/>
      </rPr>
      <t xml:space="preserve">   </t>
    </r>
    <r>
      <rPr>
        <sz val="13"/>
        <rFont val="新細明體"/>
        <family val="1"/>
      </rPr>
      <t>軍</t>
    </r>
    <r>
      <rPr>
        <sz val="13"/>
        <rFont val="Times New Roman"/>
        <family val="1"/>
      </rPr>
      <t xml:space="preserve">  </t>
    </r>
    <r>
      <rPr>
        <sz val="13"/>
        <rFont val="新細明體"/>
        <family val="1"/>
      </rPr>
      <t>老</t>
    </r>
    <r>
      <rPr>
        <sz val="13"/>
        <rFont val="Times New Roman"/>
        <family val="1"/>
      </rPr>
      <t xml:space="preserve">   </t>
    </r>
    <r>
      <rPr>
        <sz val="13"/>
        <rFont val="新細明體"/>
        <family val="1"/>
      </rPr>
      <t>舊</t>
    </r>
    <r>
      <rPr>
        <sz val="13"/>
        <rFont val="Times New Roman"/>
        <family val="1"/>
      </rPr>
      <t xml:space="preserve">    </t>
    </r>
    <r>
      <rPr>
        <sz val="13"/>
        <rFont val="新細明體"/>
        <family val="1"/>
      </rPr>
      <t>眷</t>
    </r>
    <r>
      <rPr>
        <sz val="13"/>
        <rFont val="Times New Roman"/>
        <family val="1"/>
      </rPr>
      <t xml:space="preserve">   </t>
    </r>
    <r>
      <rPr>
        <sz val="13"/>
        <rFont val="新細明體"/>
        <family val="1"/>
      </rPr>
      <t>村</t>
    </r>
    <r>
      <rPr>
        <sz val="13"/>
        <rFont val="Times New Roman"/>
        <family val="1"/>
      </rPr>
      <t xml:space="preserve">   </t>
    </r>
    <r>
      <rPr>
        <sz val="13"/>
        <rFont val="新細明體"/>
        <family val="1"/>
      </rPr>
      <t>改</t>
    </r>
    <r>
      <rPr>
        <sz val="13"/>
        <rFont val="Times New Roman"/>
        <family val="1"/>
      </rPr>
      <t xml:space="preserve">   </t>
    </r>
    <r>
      <rPr>
        <sz val="13"/>
        <rFont val="新細明體"/>
        <family val="1"/>
      </rPr>
      <t>建</t>
    </r>
    <r>
      <rPr>
        <sz val="13"/>
        <rFont val="Times New Roman"/>
        <family val="1"/>
      </rPr>
      <t xml:space="preserve">   </t>
    </r>
    <r>
      <rPr>
        <sz val="13"/>
        <rFont val="新細明體"/>
        <family val="1"/>
      </rPr>
      <t>特</t>
    </r>
    <r>
      <rPr>
        <sz val="13"/>
        <rFont val="Times New Roman"/>
        <family val="1"/>
      </rPr>
      <t xml:space="preserve">   </t>
    </r>
    <r>
      <rPr>
        <sz val="13"/>
        <rFont val="新細明體"/>
        <family val="1"/>
      </rPr>
      <t>別</t>
    </r>
    <r>
      <rPr>
        <sz val="13"/>
        <rFont val="Times New Roman"/>
        <family val="1"/>
      </rPr>
      <t xml:space="preserve">   </t>
    </r>
    <r>
      <rPr>
        <sz val="13"/>
        <rFont val="新細明體"/>
        <family val="1"/>
      </rPr>
      <t>決</t>
    </r>
    <r>
      <rPr>
        <sz val="13"/>
        <rFont val="Times New Roman"/>
        <family val="1"/>
      </rPr>
      <t xml:space="preserve">  </t>
    </r>
    <r>
      <rPr>
        <sz val="13"/>
        <rFont val="新細明體"/>
        <family val="1"/>
      </rPr>
      <t>算</t>
    </r>
    <r>
      <rPr>
        <sz val="13"/>
        <rFont val="Times New Roman"/>
        <family val="1"/>
      </rPr>
      <t xml:space="preserve">                              </t>
    </r>
  </si>
  <si>
    <t>基隆河整體治理計畫（前期計畫）特別決算</t>
  </si>
  <si>
    <r>
      <t>擴大公共建設投資計畫特別決算（</t>
    </r>
    <r>
      <rPr>
        <sz val="13"/>
        <rFont val="Times New Roman"/>
        <family val="1"/>
      </rPr>
      <t>94</t>
    </r>
    <r>
      <rPr>
        <sz val="13"/>
        <rFont val="新細明體"/>
        <family val="1"/>
      </rPr>
      <t>年度）</t>
    </r>
  </si>
  <si>
    <r>
      <t>擴大公共建設投資計畫特別決算（</t>
    </r>
    <r>
      <rPr>
        <sz val="13"/>
        <rFont val="Times New Roman"/>
        <family val="1"/>
      </rPr>
      <t>95</t>
    </r>
    <r>
      <rPr>
        <sz val="13"/>
        <rFont val="新細明體"/>
        <family val="1"/>
      </rPr>
      <t>年度）</t>
    </r>
  </si>
  <si>
    <r>
      <t>擴大公共建設投資計畫特別決算（</t>
    </r>
    <r>
      <rPr>
        <sz val="13"/>
        <rFont val="Times New Roman"/>
        <family val="1"/>
      </rPr>
      <t>97</t>
    </r>
    <r>
      <rPr>
        <sz val="13"/>
        <rFont val="新細明體"/>
        <family val="1"/>
      </rPr>
      <t>年度）</t>
    </r>
  </si>
  <si>
    <r>
      <t>石門水庫及其集水區整治計畫第</t>
    </r>
    <r>
      <rPr>
        <sz val="13"/>
        <rFont val="Times New Roman"/>
        <family val="1"/>
      </rPr>
      <t>1</t>
    </r>
    <r>
      <rPr>
        <sz val="13"/>
        <rFont val="新細明體"/>
        <family val="1"/>
      </rPr>
      <t>期特別決算</t>
    </r>
  </si>
  <si>
    <r>
      <t>振興經濟擴大公共建設特別決算（</t>
    </r>
    <r>
      <rPr>
        <sz val="13"/>
        <rFont val="Times New Roman"/>
        <family val="1"/>
      </rPr>
      <t>98</t>
    </r>
    <r>
      <rPr>
        <sz val="13"/>
        <rFont val="新細明體"/>
        <family val="1"/>
      </rPr>
      <t>年度）</t>
    </r>
  </si>
  <si>
    <r>
      <t>振興經濟擴大公共建設特別決算（</t>
    </r>
    <r>
      <rPr>
        <sz val="13"/>
        <rFont val="Times New Roman"/>
        <family val="1"/>
      </rPr>
      <t>99</t>
    </r>
    <r>
      <rPr>
        <sz val="13"/>
        <rFont val="新細明體"/>
        <family val="1"/>
      </rPr>
      <t>年度）</t>
    </r>
  </si>
  <si>
    <r>
      <t>易淹水地區水患治理計畫第</t>
    </r>
    <r>
      <rPr>
        <sz val="13"/>
        <rFont val="Times New Roman"/>
        <family val="1"/>
      </rPr>
      <t>2</t>
    </r>
    <r>
      <rPr>
        <sz val="13"/>
        <rFont val="新細明體"/>
        <family val="1"/>
      </rPr>
      <t>期特別決算</t>
    </r>
  </si>
  <si>
    <r>
      <t>振興經濟擴大公共建設特別決算（</t>
    </r>
    <r>
      <rPr>
        <sz val="13"/>
        <rFont val="Times New Roman"/>
        <family val="1"/>
      </rPr>
      <t>100</t>
    </r>
    <r>
      <rPr>
        <sz val="13"/>
        <rFont val="新細明體"/>
        <family val="1"/>
      </rPr>
      <t>年度）</t>
    </r>
  </si>
  <si>
    <r>
      <t>石門水庫及其集水區整治計畫第</t>
    </r>
    <r>
      <rPr>
        <sz val="13"/>
        <rFont val="Times New Roman"/>
        <family val="1"/>
      </rPr>
      <t>2</t>
    </r>
    <r>
      <rPr>
        <sz val="13"/>
        <rFont val="新細明體"/>
        <family val="1"/>
      </rPr>
      <t>期特別決算</t>
    </r>
  </si>
  <si>
    <t>莫拉克颱風災後重建特別決算</t>
  </si>
  <si>
    <t>易淹水地區水患治理計畫第3期特別決算</t>
  </si>
  <si>
    <t>特別決算支出小計</t>
  </si>
  <si>
    <r>
      <t>債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務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償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還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支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出</t>
    </r>
  </si>
  <si>
    <t>支出合計</t>
  </si>
  <si>
    <t>收支餘絀</t>
  </si>
  <si>
    <t>特種基金淨增加保管款存放餘額</t>
  </si>
  <si>
    <t>本年度發行國庫券及短期借款淨減少舉借數</t>
  </si>
  <si>
    <t>各機關淨減少保管款存放餘額</t>
  </si>
  <si>
    <r>
      <t>說明：</t>
    </r>
    <r>
      <rPr>
        <sz val="10"/>
        <rFont val="Arial"/>
        <family val="2"/>
      </rPr>
      <t>1.</t>
    </r>
    <r>
      <rPr>
        <sz val="10"/>
        <rFont val="新細明體"/>
        <family val="1"/>
      </rPr>
      <t>以前年度保留款國庫已撥發數原為</t>
    </r>
    <r>
      <rPr>
        <sz val="10"/>
        <rFont val="Arial"/>
        <family val="2"/>
      </rPr>
      <t>28,216,909,493</t>
    </r>
    <r>
      <rPr>
        <sz val="10"/>
        <rFont val="新細明體"/>
        <family val="1"/>
      </rPr>
      <t>元，加審計部修正淨增加應付數、保留數</t>
    </r>
    <r>
      <rPr>
        <sz val="10"/>
        <rFont val="Arial"/>
        <family val="2"/>
      </rPr>
      <t>2,539,203,227</t>
    </r>
    <r>
      <rPr>
        <sz val="10"/>
        <rFont val="新細明體"/>
        <family val="1"/>
      </rPr>
      <t>元（不含增列應付數、保留</t>
    </r>
    <r>
      <rPr>
        <sz val="10"/>
        <rFont val="Arial"/>
        <family val="2"/>
      </rPr>
      <t xml:space="preserve">       </t>
    </r>
    <r>
      <rPr>
        <sz val="10"/>
        <rFont val="新細明體"/>
        <family val="1"/>
      </rPr>
      <t>數國庫未撥數</t>
    </r>
    <r>
      <rPr>
        <sz val="10"/>
        <rFont val="Arial"/>
        <family val="2"/>
      </rPr>
      <t>1,156,830</t>
    </r>
    <r>
      <rPr>
        <sz val="10"/>
        <rFont val="新細明體"/>
        <family val="1"/>
      </rPr>
      <t>），合計</t>
    </r>
    <r>
      <rPr>
        <sz val="10"/>
        <rFont val="Arial"/>
        <family val="2"/>
      </rPr>
      <t>30,756,112,720</t>
    </r>
    <r>
      <rPr>
        <sz val="10"/>
        <rFont val="新細明體"/>
        <family val="1"/>
      </rPr>
      <t>元。</t>
    </r>
  </si>
  <si>
    <r>
      <t xml:space="preserve">           2.</t>
    </r>
    <r>
      <rPr>
        <sz val="10"/>
        <rFont val="新細明體"/>
        <family val="1"/>
      </rPr>
      <t>以前年度保留款國庫已撥發數原為</t>
    </r>
    <r>
      <rPr>
        <sz val="10"/>
        <rFont val="Arial"/>
        <family val="2"/>
      </rPr>
      <t>25,022,378,282</t>
    </r>
    <r>
      <rPr>
        <sz val="10"/>
        <rFont val="新細明體"/>
        <family val="1"/>
      </rPr>
      <t>元，減審計部修正實現數淨減列應付數、保留數</t>
    </r>
    <r>
      <rPr>
        <sz val="10"/>
        <rFont val="Arial"/>
        <family val="2"/>
      </rPr>
      <t>460,768,755</t>
    </r>
    <r>
      <rPr>
        <sz val="10"/>
        <rFont val="新細明體"/>
        <family val="1"/>
      </rPr>
      <t>元，合計</t>
    </r>
    <r>
      <rPr>
        <sz val="10"/>
        <rFont val="Arial"/>
        <family val="2"/>
      </rPr>
      <t>24,561,609,5      27</t>
    </r>
    <r>
      <rPr>
        <sz val="10"/>
        <rFont val="新細明體"/>
        <family val="1"/>
      </rPr>
      <t>元。</t>
    </r>
  </si>
  <si>
    <r>
      <t xml:space="preserve">           3.</t>
    </r>
    <r>
      <rPr>
        <sz val="10"/>
        <rFont val="細明體"/>
        <family val="3"/>
      </rPr>
      <t>以前年度保留款國庫已撥發數為</t>
    </r>
    <r>
      <rPr>
        <sz val="10"/>
        <rFont val="Arial"/>
        <family val="2"/>
      </rPr>
      <t>1,168,864,266</t>
    </r>
    <r>
      <rPr>
        <sz val="10"/>
        <rFont val="細明體"/>
        <family val="3"/>
      </rPr>
      <t>元</t>
    </r>
    <r>
      <rPr>
        <sz val="10"/>
        <rFont val="Arial"/>
        <family val="2"/>
      </rPr>
      <t>(</t>
    </r>
    <r>
      <rPr>
        <sz val="10"/>
        <rFont val="細明體"/>
        <family val="3"/>
      </rPr>
      <t>不含審計部修正減列應付數、保留數國庫未撥數</t>
    </r>
    <r>
      <rPr>
        <sz val="10"/>
        <rFont val="Arial"/>
        <family val="2"/>
      </rPr>
      <t>4,529,755</t>
    </r>
    <r>
      <rPr>
        <sz val="10"/>
        <rFont val="細明體"/>
        <family val="3"/>
      </rPr>
      <t>元</t>
    </r>
    <r>
      <rPr>
        <sz val="10"/>
        <rFont val="Arial"/>
        <family val="2"/>
      </rPr>
      <t>)</t>
    </r>
    <r>
      <rPr>
        <sz val="10"/>
        <rFont val="細明體"/>
        <family val="3"/>
      </rPr>
      <t>。</t>
    </r>
  </si>
  <si>
    <r>
      <t xml:space="preserve">           4.</t>
    </r>
    <r>
      <rPr>
        <sz val="10"/>
        <rFont val="新細明體"/>
        <family val="1"/>
      </rPr>
      <t>本年度應付數、保留數轉入下年度數共為</t>
    </r>
    <r>
      <rPr>
        <sz val="10"/>
        <rFont val="Arial"/>
        <family val="2"/>
      </rPr>
      <t>226,710,420,566</t>
    </r>
    <r>
      <rPr>
        <sz val="10"/>
        <rFont val="新細明體"/>
        <family val="1"/>
      </rPr>
      <t>元，除本表所列國庫已撥發數</t>
    </r>
    <r>
      <rPr>
        <sz val="10"/>
        <rFont val="Arial"/>
        <family val="2"/>
      </rPr>
      <t>68,371,586,430</t>
    </r>
    <r>
      <rPr>
        <sz val="10"/>
        <rFont val="新細明體"/>
        <family val="1"/>
      </rPr>
      <t>元外，其餘</t>
    </r>
    <r>
      <rPr>
        <sz val="10"/>
        <rFont val="Arial"/>
        <family val="2"/>
      </rPr>
      <t xml:space="preserve">158,338,834,136        </t>
    </r>
    <r>
      <rPr>
        <sz val="10"/>
        <rFont val="新細明體"/>
        <family val="1"/>
      </rPr>
      <t>元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，應由國庫在下年度繼續支撥。</t>
    </r>
  </si>
  <si>
    <r>
      <t xml:space="preserve">           5.</t>
    </r>
    <r>
      <rPr>
        <sz val="10"/>
        <rFont val="新細明體"/>
        <family val="1"/>
      </rPr>
      <t>本表所列經費賸餘</t>
    </r>
    <r>
      <rPr>
        <sz val="10"/>
        <rFont val="Arial"/>
        <family val="2"/>
      </rPr>
      <t>2,417,254,527</t>
    </r>
    <r>
      <rPr>
        <sz val="10"/>
        <rFont val="新細明體"/>
        <family val="1"/>
      </rPr>
      <t>元，</t>
    </r>
  </si>
  <si>
    <r>
      <t xml:space="preserve">              </t>
    </r>
    <r>
      <rPr>
        <sz val="10"/>
        <rFont val="新細明體"/>
        <family val="1"/>
      </rPr>
      <t>加：上年度總決算所列各機關未解繳國庫之經費賸餘</t>
    </r>
    <r>
      <rPr>
        <sz val="10"/>
        <rFont val="Arial"/>
        <family val="2"/>
      </rPr>
      <t>4,968,481,386.10</t>
    </r>
    <r>
      <rPr>
        <sz val="10"/>
        <rFont val="新細明體"/>
        <family val="1"/>
      </rPr>
      <t>元。</t>
    </r>
  </si>
  <si>
    <r>
      <t xml:space="preserve">                     </t>
    </r>
    <r>
      <rPr>
        <sz val="10"/>
        <rFont val="新細明體"/>
        <family val="1"/>
      </rPr>
      <t>審計部修正上年度總決算淨增列經費賸餘</t>
    </r>
    <r>
      <rPr>
        <sz val="10"/>
        <rFont val="Arial"/>
        <family val="2"/>
      </rPr>
      <t>459,367,933</t>
    </r>
    <r>
      <rPr>
        <sz val="10"/>
        <rFont val="新細明體"/>
        <family val="1"/>
      </rPr>
      <t>元</t>
    </r>
    <r>
      <rPr>
        <sz val="10"/>
        <rFont val="Arial"/>
        <family val="2"/>
      </rPr>
      <t>(</t>
    </r>
    <r>
      <rPr>
        <sz val="10"/>
        <rFont val="新細明體"/>
        <family val="1"/>
      </rPr>
      <t>不含淨減列應付數、保留數國庫未撥數</t>
    </r>
    <r>
      <rPr>
        <sz val="10"/>
        <rFont val="Arial"/>
        <family val="2"/>
      </rPr>
      <t>3,372,925</t>
    </r>
    <r>
      <rPr>
        <sz val="10"/>
        <rFont val="新細明體"/>
        <family val="1"/>
      </rPr>
      <t>元</t>
    </r>
    <r>
      <rPr>
        <sz val="10"/>
        <rFont val="Arial"/>
        <family val="2"/>
      </rPr>
      <t>)</t>
    </r>
    <r>
      <rPr>
        <sz val="10"/>
        <rFont val="新細明體"/>
        <family val="1"/>
      </rPr>
      <t>，</t>
    </r>
  </si>
  <si>
    <r>
      <t xml:space="preserve">              </t>
    </r>
    <r>
      <rPr>
        <sz val="10"/>
        <rFont val="新細明體"/>
        <family val="1"/>
      </rPr>
      <t>減：各機關於本年度解繳以前年度經費賸餘</t>
    </r>
    <r>
      <rPr>
        <sz val="10"/>
        <rFont val="Arial"/>
        <family val="2"/>
      </rPr>
      <t>4,463,631,859</t>
    </r>
    <r>
      <rPr>
        <sz val="10"/>
        <rFont val="新細明體"/>
        <family val="1"/>
      </rPr>
      <t>元，　　　</t>
    </r>
  </si>
  <si>
    <r>
      <t xml:space="preserve">                     </t>
    </r>
    <r>
      <rPr>
        <sz val="10"/>
        <rFont val="新細明體"/>
        <family val="1"/>
      </rPr>
      <t>國立臺灣博物館押金註銷數</t>
    </r>
    <r>
      <rPr>
        <sz val="10"/>
        <rFont val="Arial"/>
        <family val="2"/>
      </rPr>
      <t>6,850</t>
    </r>
    <r>
      <rPr>
        <sz val="10"/>
        <rFont val="新細明體"/>
        <family val="1"/>
      </rPr>
      <t>元，</t>
    </r>
  </si>
  <si>
    <r>
      <t xml:space="preserve">                     </t>
    </r>
    <r>
      <rPr>
        <sz val="10"/>
        <rFont val="新細明體"/>
        <family val="1"/>
      </rPr>
      <t>外交部、國防部所屬、體育署、農業委員會、衛生福利部、海洋巡防總局、海岸巡防總局及所屬註銷經費賸餘待納庫款</t>
    </r>
    <r>
      <rPr>
        <sz val="10"/>
        <rFont val="Arial"/>
        <family val="2"/>
      </rPr>
      <t>10,588,66     6</t>
    </r>
    <r>
      <rPr>
        <sz val="10"/>
        <rFont val="新細明體"/>
        <family val="1"/>
      </rPr>
      <t>元，</t>
    </r>
  </si>
  <si>
    <r>
      <t xml:space="preserve">                     </t>
    </r>
    <r>
      <rPr>
        <sz val="10"/>
        <rFont val="新細明體"/>
        <family val="1"/>
      </rPr>
      <t>國防部所屬註銷應收剔除經費</t>
    </r>
    <r>
      <rPr>
        <sz val="10"/>
        <rFont val="Arial"/>
        <family val="2"/>
      </rPr>
      <t>239,927</t>
    </r>
    <r>
      <rPr>
        <sz val="10"/>
        <rFont val="新細明體"/>
        <family val="1"/>
      </rPr>
      <t>元，</t>
    </r>
  </si>
  <si>
    <r>
      <t xml:space="preserve">                     </t>
    </r>
    <r>
      <rPr>
        <sz val="10"/>
        <rFont val="新細明體"/>
        <family val="1"/>
      </rPr>
      <t>截至</t>
    </r>
    <r>
      <rPr>
        <sz val="10"/>
        <rFont val="Arial"/>
        <family val="2"/>
      </rPr>
      <t>103</t>
    </r>
    <r>
      <rPr>
        <sz val="10"/>
        <rFont val="新細明體"/>
        <family val="1"/>
      </rPr>
      <t>年度止各機關尚未解繳國庫之經費賸餘</t>
    </r>
    <r>
      <rPr>
        <sz val="10"/>
        <rFont val="Arial"/>
        <family val="2"/>
      </rPr>
      <t>3,370,636,544.10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</si>
</sst>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-* #,##0.00_-;\-* #,##0.00_-;_-* &quot;...&quot;??_-;_-@_-"/>
    <numFmt numFmtId="178" formatCode="#,##0.00;[Red]\-#,##0.00;&quot;…&quot;"/>
    <numFmt numFmtId="179" formatCode="0.00_);[Red]\(0.00\)"/>
    <numFmt numFmtId="180" formatCode="#,##0_);[Red]\(#,##0\)"/>
    <numFmt numFmtId="181" formatCode="#,##0.00;\-#,##0.00;&quot;…&quot;"/>
    <numFmt numFmtId="182" formatCode="#,##0.00_);[Red]\(#,##0.00\)"/>
    <numFmt numFmtId="183" formatCode="#,##0.0_);[Red]\(#,##0.0\)"/>
    <numFmt numFmtId="184" formatCode="_-* #,##0.00_-;\-* #,##0.00_-;_-* &quot;_&quot;_-;_-@_-"/>
  </numFmts>
  <fonts count="2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u val="single"/>
      <sz val="23"/>
      <name val="Times New Roman"/>
      <family val="1"/>
    </font>
    <font>
      <b/>
      <u val="single"/>
      <sz val="23"/>
      <name val="新細明體"/>
      <family val="1"/>
    </font>
    <font>
      <b/>
      <u val="single"/>
      <sz val="28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新細明體"/>
      <family val="1"/>
    </font>
    <font>
      <sz val="12"/>
      <name val="細明體"/>
      <family val="3"/>
    </font>
    <font>
      <sz val="11"/>
      <name val="Arial"/>
      <family val="2"/>
    </font>
    <font>
      <b/>
      <sz val="15"/>
      <name val="標楷體"/>
      <family val="4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b/>
      <sz val="8"/>
      <name val="Times New Roman"/>
      <family val="1"/>
    </font>
    <font>
      <sz val="10"/>
      <name val="新細明體"/>
      <family val="1"/>
    </font>
    <font>
      <sz val="10"/>
      <name val="Arial"/>
      <family val="2"/>
    </font>
    <font>
      <sz val="10"/>
      <name val="細明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 horizontal="right" vertical="center"/>
    </xf>
    <xf numFmtId="0" fontId="6" fillId="0" borderId="0" xfId="0" applyFont="1" applyFill="1" applyAlignment="1" quotePrefix="1">
      <alignment horizontal="left" vertical="center"/>
    </xf>
    <xf numFmtId="180" fontId="4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180" fontId="4" fillId="0" borderId="0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distributed" vertical="center" wrapText="1" indent="1"/>
    </xf>
    <xf numFmtId="0" fontId="11" fillId="0" borderId="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178" fontId="13" fillId="0" borderId="3" xfId="0" applyNumberFormat="1" applyFont="1" applyFill="1" applyBorder="1" applyAlignment="1">
      <alignment vertical="center"/>
    </xf>
    <xf numFmtId="178" fontId="13" fillId="0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4" fillId="0" borderId="2" xfId="0" applyFont="1" applyFill="1" applyBorder="1" applyAlignment="1" quotePrefix="1">
      <alignment horizontal="distributed" vertical="center" wrapText="1"/>
    </xf>
    <xf numFmtId="0" fontId="15" fillId="0" borderId="0" xfId="0" applyFont="1" applyFill="1" applyBorder="1" applyAlignment="1">
      <alignment vertical="center"/>
    </xf>
    <xf numFmtId="0" fontId="11" fillId="0" borderId="2" xfId="0" applyFont="1" applyFill="1" applyBorder="1" applyAlignment="1" quotePrefix="1">
      <alignment horizontal="distributed" vertical="center" wrapText="1"/>
    </xf>
    <xf numFmtId="178" fontId="16" fillId="0" borderId="3" xfId="0" applyNumberFormat="1" applyFont="1" applyFill="1" applyBorder="1" applyAlignment="1">
      <alignment vertical="center"/>
    </xf>
    <xf numFmtId="178" fontId="16" fillId="0" borderId="4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distributed" vertical="center" wrapText="1"/>
    </xf>
    <xf numFmtId="0" fontId="11" fillId="0" borderId="5" xfId="0" applyFont="1" applyFill="1" applyBorder="1" applyAlignment="1">
      <alignment horizontal="distributed" vertical="center" wrapText="1"/>
    </xf>
    <xf numFmtId="0" fontId="11" fillId="0" borderId="6" xfId="0" applyFont="1" applyFill="1" applyBorder="1" applyAlignment="1">
      <alignment horizontal="distributed" vertical="center" wrapText="1"/>
    </xf>
    <xf numFmtId="0" fontId="15" fillId="0" borderId="0" xfId="0" applyFont="1" applyFill="1" applyAlignment="1">
      <alignment vertical="center"/>
    </xf>
    <xf numFmtId="181" fontId="13" fillId="0" borderId="4" xfId="0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horizontal="distributed" vertical="center" wrapText="1"/>
    </xf>
    <xf numFmtId="178" fontId="16" fillId="0" borderId="7" xfId="0" applyNumberFormat="1" applyFont="1" applyFill="1" applyBorder="1" applyAlignment="1">
      <alignment vertical="center"/>
    </xf>
    <xf numFmtId="178" fontId="16" fillId="0" borderId="8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180" fontId="17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176" fontId="17" fillId="0" borderId="0" xfId="0" applyNumberFormat="1" applyFont="1" applyFill="1" applyAlignment="1">
      <alignment horizontal="right"/>
    </xf>
    <xf numFmtId="176" fontId="17" fillId="0" borderId="0" xfId="0" applyNumberFormat="1" applyFont="1" applyFill="1" applyBorder="1" applyAlignment="1">
      <alignment horizontal="right" vertical="center" wrapText="1"/>
    </xf>
    <xf numFmtId="176" fontId="17" fillId="0" borderId="0" xfId="0" applyNumberFormat="1" applyFont="1" applyFill="1" applyAlignment="1">
      <alignment/>
    </xf>
    <xf numFmtId="0" fontId="18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>
      <alignment vertical="center"/>
    </xf>
    <xf numFmtId="184" fontId="13" fillId="0" borderId="3" xfId="0" applyNumberFormat="1" applyFont="1" applyBorder="1" applyAlignment="1">
      <alignment horizontal="right" vertical="center"/>
    </xf>
    <xf numFmtId="184" fontId="16" fillId="0" borderId="9" xfId="0" applyNumberFormat="1" applyFont="1" applyBorder="1" applyAlignment="1">
      <alignment horizontal="right" vertical="center"/>
    </xf>
    <xf numFmtId="184" fontId="16" fillId="0" borderId="3" xfId="0" applyNumberFormat="1" applyFont="1" applyBorder="1" applyAlignment="1">
      <alignment horizontal="right" vertical="center"/>
    </xf>
    <xf numFmtId="184" fontId="16" fillId="0" borderId="7" xfId="0" applyNumberFormat="1" applyFont="1" applyBorder="1" applyAlignment="1">
      <alignment horizontal="right" vertical="center"/>
    </xf>
    <xf numFmtId="184" fontId="13" fillId="0" borderId="7" xfId="0" applyNumberFormat="1" applyFont="1" applyBorder="1" applyAlignment="1">
      <alignment horizontal="right" vertical="center"/>
    </xf>
    <xf numFmtId="184" fontId="16" fillId="0" borderId="10" xfId="0" applyNumberFormat="1" applyFont="1" applyBorder="1" applyAlignment="1">
      <alignment horizontal="right" vertical="center"/>
    </xf>
    <xf numFmtId="184" fontId="13" fillId="0" borderId="11" xfId="0" applyNumberFormat="1" applyFont="1" applyBorder="1" applyAlignment="1">
      <alignment horizontal="right" vertical="center"/>
    </xf>
    <xf numFmtId="184" fontId="13" fillId="0" borderId="4" xfId="0" applyNumberFormat="1" applyFont="1" applyBorder="1" applyAlignment="1">
      <alignment horizontal="right" vertical="center"/>
    </xf>
    <xf numFmtId="0" fontId="8" fillId="0" borderId="10" xfId="0" applyFont="1" applyFill="1" applyBorder="1" applyAlignment="1" quotePrefix="1">
      <alignment horizontal="distributed" vertical="center" wrapText="1" indent="1"/>
    </xf>
    <xf numFmtId="0" fontId="9" fillId="0" borderId="12" xfId="0" applyFont="1" applyFill="1" applyBorder="1" applyAlignment="1">
      <alignment horizontal="distributed" vertical="center" wrapText="1" indent="1"/>
    </xf>
    <xf numFmtId="0" fontId="8" fillId="0" borderId="6" xfId="0" applyFont="1" applyFill="1" applyBorder="1" applyAlignment="1" quotePrefix="1">
      <alignment horizontal="distributed" vertical="center" wrapText="1" indent="1"/>
    </xf>
    <xf numFmtId="0" fontId="9" fillId="0" borderId="13" xfId="0" applyFont="1" applyFill="1" applyBorder="1" applyAlignment="1">
      <alignment horizontal="distributed" vertical="center" wrapText="1" indent="1"/>
    </xf>
    <xf numFmtId="0" fontId="8" fillId="0" borderId="11" xfId="0" applyFont="1" applyFill="1" applyBorder="1" applyAlignment="1">
      <alignment horizontal="distributed" vertical="center" wrapText="1" indent="1"/>
    </xf>
    <xf numFmtId="0" fontId="8" fillId="0" borderId="14" xfId="0" applyFont="1" applyFill="1" applyBorder="1" applyAlignment="1">
      <alignment horizontal="distributed" vertical="center" wrapText="1" indent="1"/>
    </xf>
    <xf numFmtId="0" fontId="8" fillId="0" borderId="15" xfId="0" applyFont="1" applyFill="1" applyBorder="1" applyAlignment="1" quotePrefix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178" fontId="13" fillId="0" borderId="9" xfId="0" applyNumberFormat="1" applyFont="1" applyFill="1" applyBorder="1" applyAlignment="1">
      <alignment vertical="center"/>
    </xf>
    <xf numFmtId="184" fontId="13" fillId="0" borderId="9" xfId="0" applyNumberFormat="1" applyFont="1" applyBorder="1" applyAlignment="1">
      <alignment horizontal="right" vertical="center"/>
    </xf>
    <xf numFmtId="178" fontId="13" fillId="0" borderId="19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 wrapText="1"/>
    </xf>
    <xf numFmtId="178" fontId="13" fillId="0" borderId="7" xfId="0" applyNumberFormat="1" applyFont="1" applyFill="1" applyBorder="1" applyAlignment="1">
      <alignment vertical="center"/>
    </xf>
    <xf numFmtId="178" fontId="13" fillId="0" borderId="8" xfId="0" applyNumberFormat="1" applyFont="1" applyFill="1" applyBorder="1" applyAlignment="1">
      <alignment vertical="center"/>
    </xf>
    <xf numFmtId="178" fontId="13" fillId="0" borderId="10" xfId="0" applyNumberFormat="1" applyFont="1" applyFill="1" applyBorder="1" applyAlignment="1">
      <alignment vertic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34</xdr:row>
      <xdr:rowOff>314325</xdr:rowOff>
    </xdr:from>
    <xdr:to>
      <xdr:col>6</xdr:col>
      <xdr:colOff>504825</xdr:colOff>
      <xdr:row>35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544300" y="9982200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 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說明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1 )</a:t>
          </a:r>
        </a:p>
      </xdr:txBody>
    </xdr:sp>
    <xdr:clientData/>
  </xdr:twoCellAnchor>
  <xdr:twoCellAnchor>
    <xdr:from>
      <xdr:col>1</xdr:col>
      <xdr:colOff>1685925</xdr:colOff>
      <xdr:row>52</xdr:row>
      <xdr:rowOff>304800</xdr:rowOff>
    </xdr:from>
    <xdr:to>
      <xdr:col>2</xdr:col>
      <xdr:colOff>571500</xdr:colOff>
      <xdr:row>53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95900" y="16249650"/>
          <a:ext cx="581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說明4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)</a:t>
          </a:r>
        </a:p>
      </xdr:txBody>
    </xdr:sp>
    <xdr:clientData/>
  </xdr:twoCellAnchor>
  <xdr:twoCellAnchor>
    <xdr:from>
      <xdr:col>3</xdr:col>
      <xdr:colOff>38100</xdr:colOff>
      <xdr:row>52</xdr:row>
      <xdr:rowOff>295275</xdr:rowOff>
    </xdr:from>
    <xdr:to>
      <xdr:col>3</xdr:col>
      <xdr:colOff>628650</xdr:colOff>
      <xdr:row>53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010400" y="16240125"/>
          <a:ext cx="590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 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說明5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)</a:t>
          </a:r>
        </a:p>
      </xdr:txBody>
    </xdr:sp>
    <xdr:clientData/>
  </xdr:twoCellAnchor>
  <xdr:twoCellAnchor>
    <xdr:from>
      <xdr:col>6</xdr:col>
      <xdr:colOff>9525</xdr:colOff>
      <xdr:row>38</xdr:row>
      <xdr:rowOff>85725</xdr:rowOff>
    </xdr:from>
    <xdr:to>
      <xdr:col>6</xdr:col>
      <xdr:colOff>742950</xdr:colOff>
      <xdr:row>38</xdr:row>
      <xdr:rowOff>323850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534775" y="11068050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657225</xdr:colOff>
      <xdr:row>59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609975" y="1838325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40</xdr:row>
      <xdr:rowOff>0</xdr:rowOff>
    </xdr:from>
    <xdr:to>
      <xdr:col>6</xdr:col>
      <xdr:colOff>561975</xdr:colOff>
      <xdr:row>40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553825" y="11687175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37</xdr:row>
      <xdr:rowOff>314325</xdr:rowOff>
    </xdr:from>
    <xdr:to>
      <xdr:col>6</xdr:col>
      <xdr:colOff>504825</xdr:colOff>
      <xdr:row>38</xdr:row>
      <xdr:rowOff>142875</xdr:rowOff>
    </xdr:to>
    <xdr:sp>
      <xdr:nvSpPr>
        <xdr:cNvPr id="7" name="TextBox 17"/>
        <xdr:cNvSpPr txBox="1">
          <a:spLocks noChangeArrowheads="1"/>
        </xdr:cNvSpPr>
      </xdr:nvSpPr>
      <xdr:spPr>
        <a:xfrm>
          <a:off x="11544300" y="10915650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 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說明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2 )</a:t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485775</xdr:colOff>
      <xdr:row>50</xdr:row>
      <xdr:rowOff>200025</xdr:rowOff>
    </xdr:to>
    <xdr:sp>
      <xdr:nvSpPr>
        <xdr:cNvPr id="8" name="TextBox 18"/>
        <xdr:cNvSpPr txBox="1">
          <a:spLocks noChangeArrowheads="1"/>
        </xdr:cNvSpPr>
      </xdr:nvSpPr>
      <xdr:spPr>
        <a:xfrm>
          <a:off x="11525250" y="15211425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 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說明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3 )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47.375" style="1" customWidth="1"/>
    <col min="2" max="2" width="22.25390625" style="2" customWidth="1"/>
    <col min="3" max="3" width="21.875" style="2" customWidth="1"/>
    <col min="4" max="4" width="20.25390625" style="2" customWidth="1"/>
    <col min="5" max="5" width="19.00390625" style="2" customWidth="1"/>
    <col min="6" max="6" width="20.50390625" style="2" customWidth="1"/>
    <col min="7" max="7" width="23.00390625" style="2" customWidth="1"/>
    <col min="8" max="8" width="21.875" style="2" customWidth="1"/>
    <col min="9" max="9" width="22.125" style="2" customWidth="1"/>
    <col min="10" max="10" width="20.50390625" style="5" bestFit="1" customWidth="1"/>
    <col min="11" max="16384" width="9.00390625" style="2" customWidth="1"/>
  </cols>
  <sheetData>
    <row r="1" spans="4:5" ht="31.5">
      <c r="D1" s="3" t="s">
        <v>7</v>
      </c>
      <c r="E1" s="4" t="s">
        <v>8</v>
      </c>
    </row>
    <row r="2" spans="4:5" ht="38.25">
      <c r="D2" s="6" t="s">
        <v>15</v>
      </c>
      <c r="E2" s="7" t="s">
        <v>0</v>
      </c>
    </row>
    <row r="3" spans="4:9" ht="20.25" customHeight="1" thickBot="1">
      <c r="D3" s="59" t="s">
        <v>16</v>
      </c>
      <c r="E3" s="60" t="s">
        <v>17</v>
      </c>
      <c r="I3" s="61" t="s">
        <v>18</v>
      </c>
    </row>
    <row r="4" spans="1:10" ht="23.25" customHeight="1">
      <c r="A4" s="50" t="s">
        <v>19</v>
      </c>
      <c r="B4" s="48" t="s">
        <v>20</v>
      </c>
      <c r="C4" s="57" t="s">
        <v>21</v>
      </c>
      <c r="D4" s="58"/>
      <c r="E4" s="56" t="s">
        <v>1</v>
      </c>
      <c r="F4" s="55"/>
      <c r="G4" s="54" t="s">
        <v>2</v>
      </c>
      <c r="H4" s="55"/>
      <c r="I4" s="52" t="s">
        <v>22</v>
      </c>
      <c r="J4" s="8"/>
    </row>
    <row r="5" spans="1:10" ht="39">
      <c r="A5" s="51"/>
      <c r="B5" s="49"/>
      <c r="C5" s="9" t="s">
        <v>23</v>
      </c>
      <c r="D5" s="9" t="s">
        <v>24</v>
      </c>
      <c r="E5" s="9" t="s">
        <v>25</v>
      </c>
      <c r="F5" s="9" t="s">
        <v>26</v>
      </c>
      <c r="G5" s="9" t="s">
        <v>27</v>
      </c>
      <c r="H5" s="9" t="s">
        <v>26</v>
      </c>
      <c r="I5" s="53"/>
      <c r="J5" s="8"/>
    </row>
    <row r="6" spans="1:10" s="1" customFormat="1" ht="21.75" customHeight="1">
      <c r="A6" s="10" t="s">
        <v>28</v>
      </c>
      <c r="B6" s="62">
        <v>12827134295</v>
      </c>
      <c r="C6" s="62">
        <v>1561509607</v>
      </c>
      <c r="D6" s="63">
        <v>42194</v>
      </c>
      <c r="E6" s="41">
        <v>0</v>
      </c>
      <c r="F6" s="62">
        <f aca="true" t="shared" si="0" ref="F6:F34">C6+D6+E6</f>
        <v>1561551801</v>
      </c>
      <c r="G6" s="41">
        <v>0</v>
      </c>
      <c r="H6" s="41">
        <f aca="true" t="shared" si="1" ref="H6:H34">G6</f>
        <v>0</v>
      </c>
      <c r="I6" s="64">
        <v>14388686096</v>
      </c>
      <c r="J6" s="8">
        <f aca="true" t="shared" si="2" ref="J6:J35">B6+F6-I6</f>
        <v>0</v>
      </c>
    </row>
    <row r="7" spans="1:11" s="1" customFormat="1" ht="21.75" customHeight="1">
      <c r="A7" s="10" t="s">
        <v>29</v>
      </c>
      <c r="B7" s="12">
        <v>22546166449</v>
      </c>
      <c r="C7" s="12">
        <v>410608057</v>
      </c>
      <c r="D7" s="12">
        <v>20402623</v>
      </c>
      <c r="E7" s="42">
        <v>0</v>
      </c>
      <c r="F7" s="12">
        <f t="shared" si="0"/>
        <v>431010680</v>
      </c>
      <c r="G7" s="42">
        <v>0</v>
      </c>
      <c r="H7" s="42">
        <f t="shared" si="1"/>
        <v>0</v>
      </c>
      <c r="I7" s="13">
        <v>22977177129</v>
      </c>
      <c r="J7" s="8">
        <f t="shared" si="2"/>
        <v>0</v>
      </c>
      <c r="K7" s="11"/>
    </row>
    <row r="8" spans="1:10" s="1" customFormat="1" ht="21.75" customHeight="1">
      <c r="A8" s="10" t="s">
        <v>30</v>
      </c>
      <c r="B8" s="12">
        <v>3264900589</v>
      </c>
      <c r="C8" s="42">
        <v>0</v>
      </c>
      <c r="D8" s="42">
        <v>0</v>
      </c>
      <c r="E8" s="42">
        <v>0</v>
      </c>
      <c r="F8" s="42">
        <f t="shared" si="0"/>
        <v>0</v>
      </c>
      <c r="G8" s="42">
        <v>0</v>
      </c>
      <c r="H8" s="42">
        <f t="shared" si="1"/>
        <v>0</v>
      </c>
      <c r="I8" s="13">
        <v>3264900589</v>
      </c>
      <c r="J8" s="8">
        <f t="shared" si="2"/>
        <v>0</v>
      </c>
    </row>
    <row r="9" spans="1:10" s="1" customFormat="1" ht="21.75" customHeight="1">
      <c r="A9" s="10" t="s">
        <v>31</v>
      </c>
      <c r="B9" s="12">
        <v>21063828821</v>
      </c>
      <c r="C9" s="12">
        <v>46068764</v>
      </c>
      <c r="D9" s="12">
        <v>42000</v>
      </c>
      <c r="E9" s="42">
        <v>0</v>
      </c>
      <c r="F9" s="12">
        <f t="shared" si="0"/>
        <v>46110764</v>
      </c>
      <c r="G9" s="42">
        <v>0</v>
      </c>
      <c r="H9" s="42">
        <f t="shared" si="1"/>
        <v>0</v>
      </c>
      <c r="I9" s="13">
        <v>21109939585</v>
      </c>
      <c r="J9" s="8">
        <f t="shared" si="2"/>
        <v>0</v>
      </c>
    </row>
    <row r="10" spans="1:11" s="1" customFormat="1" ht="21.75" customHeight="1">
      <c r="A10" s="10" t="s">
        <v>32</v>
      </c>
      <c r="B10" s="12">
        <v>25434903701</v>
      </c>
      <c r="C10" s="42">
        <v>0</v>
      </c>
      <c r="D10" s="12">
        <v>672084</v>
      </c>
      <c r="E10" s="42">
        <v>0</v>
      </c>
      <c r="F10" s="12">
        <f t="shared" si="0"/>
        <v>672084</v>
      </c>
      <c r="G10" s="42">
        <v>0</v>
      </c>
      <c r="H10" s="42">
        <f t="shared" si="1"/>
        <v>0</v>
      </c>
      <c r="I10" s="13">
        <v>25435575785</v>
      </c>
      <c r="J10" s="8">
        <f t="shared" si="2"/>
        <v>0</v>
      </c>
      <c r="K10" s="11"/>
    </row>
    <row r="11" spans="1:10" s="1" customFormat="1" ht="21.75" customHeight="1">
      <c r="A11" s="10" t="s">
        <v>33</v>
      </c>
      <c r="B11" s="12">
        <v>2082516815</v>
      </c>
      <c r="C11" s="42">
        <v>0</v>
      </c>
      <c r="D11" s="12">
        <v>54624</v>
      </c>
      <c r="E11" s="42">
        <v>0</v>
      </c>
      <c r="F11" s="12">
        <f t="shared" si="0"/>
        <v>54624</v>
      </c>
      <c r="G11" s="42">
        <v>0</v>
      </c>
      <c r="H11" s="42">
        <f t="shared" si="1"/>
        <v>0</v>
      </c>
      <c r="I11" s="13">
        <v>2082571439</v>
      </c>
      <c r="J11" s="8">
        <f t="shared" si="2"/>
        <v>0</v>
      </c>
    </row>
    <row r="12" spans="1:10" s="1" customFormat="1" ht="21.75" customHeight="1">
      <c r="A12" s="10" t="s">
        <v>34</v>
      </c>
      <c r="B12" s="12">
        <v>84444240079</v>
      </c>
      <c r="C12" s="12">
        <v>2429783489</v>
      </c>
      <c r="D12" s="12">
        <v>2496142</v>
      </c>
      <c r="E12" s="42">
        <v>0</v>
      </c>
      <c r="F12" s="12">
        <f t="shared" si="0"/>
        <v>2432279631</v>
      </c>
      <c r="G12" s="42">
        <v>0</v>
      </c>
      <c r="H12" s="42">
        <f t="shared" si="1"/>
        <v>0</v>
      </c>
      <c r="I12" s="13">
        <v>86876519710</v>
      </c>
      <c r="J12" s="8">
        <f t="shared" si="2"/>
        <v>0</v>
      </c>
    </row>
    <row r="13" spans="1:10" s="1" customFormat="1" ht="21.75" customHeight="1">
      <c r="A13" s="10" t="s">
        <v>35</v>
      </c>
      <c r="B13" s="12">
        <v>20545371688</v>
      </c>
      <c r="C13" s="12">
        <v>2593875584</v>
      </c>
      <c r="D13" s="12">
        <v>239665083</v>
      </c>
      <c r="E13" s="42">
        <v>0</v>
      </c>
      <c r="F13" s="12">
        <f t="shared" si="0"/>
        <v>2833540667</v>
      </c>
      <c r="G13" s="42">
        <v>0</v>
      </c>
      <c r="H13" s="42">
        <f t="shared" si="1"/>
        <v>0</v>
      </c>
      <c r="I13" s="13">
        <v>23378912355</v>
      </c>
      <c r="J13" s="8">
        <f t="shared" si="2"/>
        <v>0</v>
      </c>
    </row>
    <row r="14" spans="1:10" s="1" customFormat="1" ht="21.75" customHeight="1">
      <c r="A14" s="10" t="s">
        <v>36</v>
      </c>
      <c r="B14" s="12">
        <v>293834289953</v>
      </c>
      <c r="C14" s="12">
        <v>2090570444</v>
      </c>
      <c r="D14" s="12">
        <v>1318192542</v>
      </c>
      <c r="E14" s="42">
        <v>0</v>
      </c>
      <c r="F14" s="12">
        <f t="shared" si="0"/>
        <v>3408762986</v>
      </c>
      <c r="G14" s="42">
        <v>0</v>
      </c>
      <c r="H14" s="42">
        <f t="shared" si="1"/>
        <v>0</v>
      </c>
      <c r="I14" s="13">
        <v>297243052939</v>
      </c>
      <c r="J14" s="8">
        <f t="shared" si="2"/>
        <v>0</v>
      </c>
    </row>
    <row r="15" spans="1:10" s="1" customFormat="1" ht="21.75" customHeight="1">
      <c r="A15" s="10" t="s">
        <v>37</v>
      </c>
      <c r="B15" s="12">
        <v>182359476095</v>
      </c>
      <c r="C15" s="12">
        <v>116916371</v>
      </c>
      <c r="D15" s="12">
        <v>19687650</v>
      </c>
      <c r="E15" s="42">
        <v>0</v>
      </c>
      <c r="F15" s="12">
        <f t="shared" si="0"/>
        <v>136604021</v>
      </c>
      <c r="G15" s="42">
        <v>0</v>
      </c>
      <c r="H15" s="42">
        <f t="shared" si="1"/>
        <v>0</v>
      </c>
      <c r="I15" s="13">
        <v>182496080116</v>
      </c>
      <c r="J15" s="8">
        <f t="shared" si="2"/>
        <v>0</v>
      </c>
    </row>
    <row r="16" spans="1:10" s="1" customFormat="1" ht="21.75" customHeight="1">
      <c r="A16" s="10" t="s">
        <v>38</v>
      </c>
      <c r="B16" s="12">
        <v>204807151977</v>
      </c>
      <c r="C16" s="12">
        <v>806959445</v>
      </c>
      <c r="D16" s="12">
        <v>45505534</v>
      </c>
      <c r="E16" s="42">
        <v>0</v>
      </c>
      <c r="F16" s="12">
        <f t="shared" si="0"/>
        <v>852464979</v>
      </c>
      <c r="G16" s="42">
        <v>0</v>
      </c>
      <c r="H16" s="42">
        <f t="shared" si="1"/>
        <v>0</v>
      </c>
      <c r="I16" s="13">
        <v>205659616956</v>
      </c>
      <c r="J16" s="8">
        <f t="shared" si="2"/>
        <v>0</v>
      </c>
    </row>
    <row r="17" spans="1:10" s="1" customFormat="1" ht="21.75" customHeight="1">
      <c r="A17" s="10" t="s">
        <v>39</v>
      </c>
      <c r="B17" s="12">
        <v>28377828297</v>
      </c>
      <c r="C17" s="12">
        <v>48036410</v>
      </c>
      <c r="D17" s="12">
        <v>2518700</v>
      </c>
      <c r="E17" s="42">
        <v>0</v>
      </c>
      <c r="F17" s="12">
        <f t="shared" si="0"/>
        <v>50555110</v>
      </c>
      <c r="G17" s="42">
        <v>0</v>
      </c>
      <c r="H17" s="42">
        <f t="shared" si="1"/>
        <v>0</v>
      </c>
      <c r="I17" s="13">
        <v>28428383407</v>
      </c>
      <c r="J17" s="8">
        <f t="shared" si="2"/>
        <v>0</v>
      </c>
    </row>
    <row r="18" spans="1:10" s="1" customFormat="1" ht="21.75" customHeight="1">
      <c r="A18" s="10" t="s">
        <v>40</v>
      </c>
      <c r="B18" s="12">
        <v>55219535065</v>
      </c>
      <c r="C18" s="12">
        <v>484841057</v>
      </c>
      <c r="D18" s="12">
        <v>3232638</v>
      </c>
      <c r="E18" s="42">
        <v>0</v>
      </c>
      <c r="F18" s="12">
        <f t="shared" si="0"/>
        <v>488073695</v>
      </c>
      <c r="G18" s="42">
        <v>0</v>
      </c>
      <c r="H18" s="42">
        <f t="shared" si="1"/>
        <v>0</v>
      </c>
      <c r="I18" s="13">
        <v>55707608760</v>
      </c>
      <c r="J18" s="8">
        <f t="shared" si="2"/>
        <v>0</v>
      </c>
    </row>
    <row r="19" spans="1:10" s="1" customFormat="1" ht="21.75" customHeight="1">
      <c r="A19" s="10" t="s">
        <v>41</v>
      </c>
      <c r="B19" s="12">
        <v>95183623571</v>
      </c>
      <c r="C19" s="12">
        <v>3858914034</v>
      </c>
      <c r="D19" s="12">
        <v>4060</v>
      </c>
      <c r="E19" s="42">
        <v>0</v>
      </c>
      <c r="F19" s="12">
        <f t="shared" si="0"/>
        <v>3858918094</v>
      </c>
      <c r="G19" s="42">
        <v>0</v>
      </c>
      <c r="H19" s="42">
        <f t="shared" si="1"/>
        <v>0</v>
      </c>
      <c r="I19" s="13">
        <v>99042541665</v>
      </c>
      <c r="J19" s="8">
        <f t="shared" si="2"/>
        <v>0</v>
      </c>
    </row>
    <row r="20" spans="1:10" s="1" customFormat="1" ht="21.75" customHeight="1">
      <c r="A20" s="10" t="s">
        <v>42</v>
      </c>
      <c r="B20" s="12">
        <v>104803971</v>
      </c>
      <c r="C20" s="42">
        <v>0</v>
      </c>
      <c r="D20" s="42">
        <v>0</v>
      </c>
      <c r="E20" s="42">
        <v>0</v>
      </c>
      <c r="F20" s="42">
        <f t="shared" si="0"/>
        <v>0</v>
      </c>
      <c r="G20" s="42">
        <v>0</v>
      </c>
      <c r="H20" s="42">
        <f t="shared" si="1"/>
        <v>0</v>
      </c>
      <c r="I20" s="13">
        <v>104803971</v>
      </c>
      <c r="J20" s="8">
        <f t="shared" si="2"/>
        <v>0</v>
      </c>
    </row>
    <row r="21" spans="1:10" s="1" customFormat="1" ht="21.75" customHeight="1">
      <c r="A21" s="10" t="s">
        <v>43</v>
      </c>
      <c r="B21" s="12">
        <v>1278089906</v>
      </c>
      <c r="C21" s="12">
        <v>475850</v>
      </c>
      <c r="D21" s="12">
        <v>500</v>
      </c>
      <c r="E21" s="42">
        <v>0</v>
      </c>
      <c r="F21" s="12">
        <f t="shared" si="0"/>
        <v>476350</v>
      </c>
      <c r="G21" s="42">
        <v>0</v>
      </c>
      <c r="H21" s="42">
        <f t="shared" si="1"/>
        <v>0</v>
      </c>
      <c r="I21" s="13">
        <v>1278566256</v>
      </c>
      <c r="J21" s="8">
        <f t="shared" si="2"/>
        <v>0</v>
      </c>
    </row>
    <row r="22" spans="1:10" s="1" customFormat="1" ht="21.75" customHeight="1">
      <c r="A22" s="10" t="s">
        <v>44</v>
      </c>
      <c r="B22" s="12">
        <v>42773922004</v>
      </c>
      <c r="C22" s="12">
        <v>579232158</v>
      </c>
      <c r="D22" s="12">
        <v>2199086</v>
      </c>
      <c r="E22" s="42">
        <v>0</v>
      </c>
      <c r="F22" s="12">
        <f t="shared" si="0"/>
        <v>581431244</v>
      </c>
      <c r="G22" s="42">
        <v>0</v>
      </c>
      <c r="H22" s="42">
        <f t="shared" si="1"/>
        <v>0</v>
      </c>
      <c r="I22" s="13">
        <v>43355353248</v>
      </c>
      <c r="J22" s="8">
        <f t="shared" si="2"/>
        <v>0</v>
      </c>
    </row>
    <row r="23" spans="1:10" s="1" customFormat="1" ht="21.75" customHeight="1">
      <c r="A23" s="10" t="s">
        <v>9</v>
      </c>
      <c r="B23" s="12">
        <v>2751227295</v>
      </c>
      <c r="C23" s="12">
        <v>4050000</v>
      </c>
      <c r="D23" s="42">
        <v>0</v>
      </c>
      <c r="E23" s="42">
        <v>0</v>
      </c>
      <c r="F23" s="12">
        <f t="shared" si="0"/>
        <v>4050000</v>
      </c>
      <c r="G23" s="42">
        <v>0</v>
      </c>
      <c r="H23" s="42">
        <f t="shared" si="1"/>
        <v>0</v>
      </c>
      <c r="I23" s="13">
        <v>2755277295</v>
      </c>
      <c r="J23" s="8">
        <f t="shared" si="2"/>
        <v>0</v>
      </c>
    </row>
    <row r="24" spans="1:10" s="1" customFormat="1" ht="21.75" customHeight="1">
      <c r="A24" s="10" t="s">
        <v>10</v>
      </c>
      <c r="B24" s="12">
        <v>119320566172</v>
      </c>
      <c r="C24" s="12">
        <v>1223308355</v>
      </c>
      <c r="D24" s="12">
        <v>65377134</v>
      </c>
      <c r="E24" s="42">
        <v>0</v>
      </c>
      <c r="F24" s="12">
        <f t="shared" si="0"/>
        <v>1288685489</v>
      </c>
      <c r="G24" s="42">
        <v>0</v>
      </c>
      <c r="H24" s="42">
        <f t="shared" si="1"/>
        <v>0</v>
      </c>
      <c r="I24" s="13">
        <v>120609251661</v>
      </c>
      <c r="J24" s="8">
        <f t="shared" si="2"/>
        <v>0</v>
      </c>
    </row>
    <row r="25" spans="1:10" s="1" customFormat="1" ht="21.75" customHeight="1">
      <c r="A25" s="10" t="s">
        <v>11</v>
      </c>
      <c r="B25" s="12">
        <v>119480563588</v>
      </c>
      <c r="C25" s="12">
        <v>1772804</v>
      </c>
      <c r="D25" s="42">
        <v>0</v>
      </c>
      <c r="E25" s="42">
        <v>0</v>
      </c>
      <c r="F25" s="12">
        <f t="shared" si="0"/>
        <v>1772804</v>
      </c>
      <c r="G25" s="42">
        <v>0</v>
      </c>
      <c r="H25" s="42">
        <f t="shared" si="1"/>
        <v>0</v>
      </c>
      <c r="I25" s="13">
        <v>119482336392</v>
      </c>
      <c r="J25" s="8">
        <f t="shared" si="2"/>
        <v>0</v>
      </c>
    </row>
    <row r="26" spans="1:10" s="1" customFormat="1" ht="21.75" customHeight="1">
      <c r="A26" s="10" t="s">
        <v>45</v>
      </c>
      <c r="B26" s="12">
        <v>136627273990</v>
      </c>
      <c r="C26" s="12">
        <v>98844361</v>
      </c>
      <c r="D26" s="12">
        <v>8352433</v>
      </c>
      <c r="E26" s="42">
        <v>0</v>
      </c>
      <c r="F26" s="12">
        <f t="shared" si="0"/>
        <v>107196794</v>
      </c>
      <c r="G26" s="42">
        <v>0</v>
      </c>
      <c r="H26" s="42">
        <f t="shared" si="1"/>
        <v>0</v>
      </c>
      <c r="I26" s="13">
        <v>136734470784</v>
      </c>
      <c r="J26" s="8">
        <f t="shared" si="2"/>
        <v>0</v>
      </c>
    </row>
    <row r="27" spans="1:10" s="1" customFormat="1" ht="21.75" customHeight="1">
      <c r="A27" s="10" t="s">
        <v>12</v>
      </c>
      <c r="B27" s="12">
        <v>3813650023</v>
      </c>
      <c r="C27" s="12">
        <v>162951361</v>
      </c>
      <c r="D27" s="12">
        <v>8165418</v>
      </c>
      <c r="E27" s="42">
        <v>0</v>
      </c>
      <c r="F27" s="12">
        <f t="shared" si="0"/>
        <v>171116779</v>
      </c>
      <c r="G27" s="42">
        <v>0</v>
      </c>
      <c r="H27" s="42">
        <f t="shared" si="1"/>
        <v>0</v>
      </c>
      <c r="I27" s="13">
        <v>3984766802</v>
      </c>
      <c r="J27" s="8">
        <f t="shared" si="2"/>
        <v>0</v>
      </c>
    </row>
    <row r="28" spans="1:10" s="1" customFormat="1" ht="21.75" customHeight="1">
      <c r="A28" s="10" t="s">
        <v>46</v>
      </c>
      <c r="B28" s="12">
        <v>11282529583</v>
      </c>
      <c r="C28" s="12">
        <v>892070797</v>
      </c>
      <c r="D28" s="12">
        <v>4080886</v>
      </c>
      <c r="E28" s="42">
        <v>0</v>
      </c>
      <c r="F28" s="12">
        <f t="shared" si="0"/>
        <v>896151683</v>
      </c>
      <c r="G28" s="42">
        <v>0</v>
      </c>
      <c r="H28" s="42">
        <f t="shared" si="1"/>
        <v>0</v>
      </c>
      <c r="I28" s="13">
        <v>12178681266</v>
      </c>
      <c r="J28" s="8">
        <f t="shared" si="2"/>
        <v>0</v>
      </c>
    </row>
    <row r="29" spans="1:10" s="1" customFormat="1" ht="21.75" customHeight="1">
      <c r="A29" s="10" t="s">
        <v>13</v>
      </c>
      <c r="B29" s="12">
        <v>13613666106</v>
      </c>
      <c r="C29" s="12">
        <v>182613075</v>
      </c>
      <c r="D29" s="12">
        <v>1878327</v>
      </c>
      <c r="E29" s="42">
        <v>0</v>
      </c>
      <c r="F29" s="12">
        <f t="shared" si="0"/>
        <v>184491402</v>
      </c>
      <c r="G29" s="42">
        <v>0</v>
      </c>
      <c r="H29" s="42">
        <f t="shared" si="1"/>
        <v>0</v>
      </c>
      <c r="I29" s="13">
        <v>13798157508</v>
      </c>
      <c r="J29" s="8">
        <f t="shared" si="2"/>
        <v>0</v>
      </c>
    </row>
    <row r="30" spans="1:10" s="1" customFormat="1" ht="21.75" customHeight="1">
      <c r="A30" s="10" t="s">
        <v>47</v>
      </c>
      <c r="B30" s="12">
        <v>1415582040</v>
      </c>
      <c r="C30" s="42">
        <v>0</v>
      </c>
      <c r="D30" s="42">
        <v>0</v>
      </c>
      <c r="E30" s="42">
        <v>0</v>
      </c>
      <c r="F30" s="42">
        <f t="shared" si="0"/>
        <v>0</v>
      </c>
      <c r="G30" s="42">
        <v>0</v>
      </c>
      <c r="H30" s="42">
        <f t="shared" si="1"/>
        <v>0</v>
      </c>
      <c r="I30" s="13">
        <v>1415582040</v>
      </c>
      <c r="J30" s="8">
        <f t="shared" si="2"/>
        <v>0</v>
      </c>
    </row>
    <row r="31" spans="1:10" s="1" customFormat="1" ht="21.75" customHeight="1">
      <c r="A31" s="10" t="s">
        <v>48</v>
      </c>
      <c r="B31" s="12">
        <v>122248455401</v>
      </c>
      <c r="C31" s="12">
        <v>3867001</v>
      </c>
      <c r="D31" s="12">
        <v>2724343</v>
      </c>
      <c r="E31" s="42">
        <v>0</v>
      </c>
      <c r="F31" s="12">
        <f t="shared" si="0"/>
        <v>6591344</v>
      </c>
      <c r="G31" s="42">
        <v>0</v>
      </c>
      <c r="H31" s="42">
        <f t="shared" si="1"/>
        <v>0</v>
      </c>
      <c r="I31" s="13">
        <v>122255046745</v>
      </c>
      <c r="J31" s="8">
        <f t="shared" si="2"/>
        <v>0</v>
      </c>
    </row>
    <row r="32" spans="1:10" s="1" customFormat="1" ht="21.75" customHeight="1">
      <c r="A32" s="10" t="s">
        <v>49</v>
      </c>
      <c r="B32" s="12">
        <v>182452363607</v>
      </c>
      <c r="C32" s="42">
        <v>0</v>
      </c>
      <c r="D32" s="42">
        <v>0</v>
      </c>
      <c r="E32" s="42">
        <v>0</v>
      </c>
      <c r="F32" s="42">
        <f t="shared" si="0"/>
        <v>0</v>
      </c>
      <c r="G32" s="42">
        <v>0</v>
      </c>
      <c r="H32" s="42">
        <f t="shared" si="1"/>
        <v>0</v>
      </c>
      <c r="I32" s="13">
        <v>182452363607</v>
      </c>
      <c r="J32" s="8">
        <f t="shared" si="2"/>
        <v>0</v>
      </c>
    </row>
    <row r="33" spans="1:10" s="1" customFormat="1" ht="21.75" customHeight="1">
      <c r="A33" s="10" t="s">
        <v>50</v>
      </c>
      <c r="B33" s="12">
        <v>400000000</v>
      </c>
      <c r="C33" s="42">
        <v>0</v>
      </c>
      <c r="D33" s="42">
        <v>0</v>
      </c>
      <c r="E33" s="42">
        <v>0</v>
      </c>
      <c r="F33" s="42">
        <f t="shared" si="0"/>
        <v>0</v>
      </c>
      <c r="G33" s="42">
        <v>0</v>
      </c>
      <c r="H33" s="42">
        <f t="shared" si="1"/>
        <v>0</v>
      </c>
      <c r="I33" s="13">
        <v>400000000</v>
      </c>
      <c r="J33" s="8">
        <f t="shared" si="2"/>
        <v>0</v>
      </c>
    </row>
    <row r="34" spans="1:10" s="14" customFormat="1" ht="25.5" customHeight="1" hidden="1">
      <c r="A34" s="65" t="s">
        <v>51</v>
      </c>
      <c r="B34" s="12">
        <v>0</v>
      </c>
      <c r="C34" s="12">
        <v>0</v>
      </c>
      <c r="D34" s="12">
        <v>0</v>
      </c>
      <c r="E34" s="12">
        <v>0</v>
      </c>
      <c r="F34" s="12">
        <f t="shared" si="0"/>
        <v>0</v>
      </c>
      <c r="G34" s="12">
        <v>0</v>
      </c>
      <c r="H34" s="12">
        <f t="shared" si="1"/>
        <v>0</v>
      </c>
      <c r="I34" s="13">
        <v>0</v>
      </c>
      <c r="J34" s="8">
        <f t="shared" si="2"/>
        <v>0</v>
      </c>
    </row>
    <row r="35" spans="1:10" s="16" customFormat="1" ht="30" customHeight="1">
      <c r="A35" s="15" t="s">
        <v>52</v>
      </c>
      <c r="B35" s="18">
        <f aca="true" t="shared" si="3" ref="B35:I35">SUM(B6:B33)</f>
        <v>1809553661081</v>
      </c>
      <c r="C35" s="18">
        <f t="shared" si="3"/>
        <v>17597269024</v>
      </c>
      <c r="D35" s="18">
        <f t="shared" si="3"/>
        <v>1745294001</v>
      </c>
      <c r="E35" s="42">
        <f t="shared" si="3"/>
        <v>0</v>
      </c>
      <c r="F35" s="18">
        <f t="shared" si="3"/>
        <v>19342563025</v>
      </c>
      <c r="G35" s="42">
        <f t="shared" si="3"/>
        <v>0</v>
      </c>
      <c r="H35" s="42">
        <f t="shared" si="3"/>
        <v>0</v>
      </c>
      <c r="I35" s="19">
        <f t="shared" si="3"/>
        <v>1828896224106</v>
      </c>
      <c r="J35" s="8">
        <f t="shared" si="2"/>
        <v>0</v>
      </c>
    </row>
    <row r="36" spans="1:10" s="14" customFormat="1" ht="21.75" customHeight="1">
      <c r="A36" s="17" t="s">
        <v>3</v>
      </c>
      <c r="B36" s="12">
        <v>42728990337</v>
      </c>
      <c r="C36" s="12">
        <v>13388236255</v>
      </c>
      <c r="D36" s="12">
        <v>402769348</v>
      </c>
      <c r="E36" s="42">
        <v>0</v>
      </c>
      <c r="F36" s="12">
        <f>C36+D36+E36</f>
        <v>13791005603</v>
      </c>
      <c r="G36" s="12">
        <f>9914618986+18302290507+(0+2539203227)</f>
        <v>30756112720</v>
      </c>
      <c r="H36" s="12">
        <f>G36</f>
        <v>30756112720</v>
      </c>
      <c r="I36" s="13">
        <v>25763883220</v>
      </c>
      <c r="J36" s="8">
        <f aca="true" t="shared" si="4" ref="J36:J54">B36+F36-H36-I36</f>
        <v>0</v>
      </c>
    </row>
    <row r="37" spans="1:10" s="1" customFormat="1" ht="21.75" customHeight="1">
      <c r="A37" s="17" t="s">
        <v>4</v>
      </c>
      <c r="B37" s="12">
        <v>2606437965</v>
      </c>
      <c r="C37" s="42">
        <v>0</v>
      </c>
      <c r="D37" s="42">
        <v>0</v>
      </c>
      <c r="E37" s="12">
        <v>923092940</v>
      </c>
      <c r="F37" s="12">
        <f>C37+D37+E37</f>
        <v>923092940</v>
      </c>
      <c r="G37" s="40">
        <v>0</v>
      </c>
      <c r="H37" s="40">
        <f>G37</f>
        <v>0</v>
      </c>
      <c r="I37" s="13">
        <v>3529530905</v>
      </c>
      <c r="J37" s="8">
        <f t="shared" si="4"/>
        <v>0</v>
      </c>
    </row>
    <row r="38" spans="1:10" s="1" customFormat="1" ht="30" customHeight="1">
      <c r="A38" s="15" t="s">
        <v>53</v>
      </c>
      <c r="B38" s="18">
        <f aca="true" t="shared" si="5" ref="B38:I38">SUM(B36:B37)</f>
        <v>45335428302</v>
      </c>
      <c r="C38" s="18">
        <f t="shared" si="5"/>
        <v>13388236255</v>
      </c>
      <c r="D38" s="18">
        <f t="shared" si="5"/>
        <v>402769348</v>
      </c>
      <c r="E38" s="18">
        <f t="shared" si="5"/>
        <v>923092940</v>
      </c>
      <c r="F38" s="18">
        <f t="shared" si="5"/>
        <v>14714098543</v>
      </c>
      <c r="G38" s="18">
        <f t="shared" si="5"/>
        <v>30756112720</v>
      </c>
      <c r="H38" s="18">
        <f t="shared" si="5"/>
        <v>30756112720</v>
      </c>
      <c r="I38" s="19">
        <f t="shared" si="5"/>
        <v>29293414125</v>
      </c>
      <c r="J38" s="8">
        <f t="shared" si="4"/>
        <v>0</v>
      </c>
    </row>
    <row r="39" spans="1:10" s="1" customFormat="1" ht="27.75" customHeight="1">
      <c r="A39" s="20" t="s">
        <v>54</v>
      </c>
      <c r="B39" s="12">
        <v>8294714270</v>
      </c>
      <c r="C39" s="12">
        <v>35191257684</v>
      </c>
      <c r="D39" s="42">
        <v>0</v>
      </c>
      <c r="E39" s="42">
        <v>0</v>
      </c>
      <c r="F39" s="12">
        <f>C39+D39+E39</f>
        <v>35191257684</v>
      </c>
      <c r="G39" s="12">
        <f>25022378282-460768755</f>
        <v>24561609527</v>
      </c>
      <c r="H39" s="12">
        <f aca="true" t="shared" si="6" ref="H39:H51">G39</f>
        <v>24561609527</v>
      </c>
      <c r="I39" s="13">
        <v>18924362427</v>
      </c>
      <c r="J39" s="8">
        <f t="shared" si="4"/>
        <v>0</v>
      </c>
    </row>
    <row r="40" spans="1:10" s="1" customFormat="1" ht="27.75" customHeight="1" thickBot="1">
      <c r="A40" s="21" t="s">
        <v>55</v>
      </c>
      <c r="B40" s="66">
        <v>90000</v>
      </c>
      <c r="C40" s="43">
        <v>0</v>
      </c>
      <c r="D40" s="43">
        <v>0</v>
      </c>
      <c r="E40" s="43">
        <v>0</v>
      </c>
      <c r="F40" s="44">
        <v>0</v>
      </c>
      <c r="G40" s="44">
        <v>0</v>
      </c>
      <c r="H40" s="44">
        <f t="shared" si="6"/>
        <v>0</v>
      </c>
      <c r="I40" s="67">
        <v>90000</v>
      </c>
      <c r="J40" s="8">
        <f t="shared" si="4"/>
        <v>0</v>
      </c>
    </row>
    <row r="41" spans="1:10" s="1" customFormat="1" ht="27.75" customHeight="1">
      <c r="A41" s="22" t="s">
        <v>56</v>
      </c>
      <c r="B41" s="68">
        <v>165050653</v>
      </c>
      <c r="C41" s="68">
        <v>654264940</v>
      </c>
      <c r="D41" s="45">
        <v>0</v>
      </c>
      <c r="E41" s="45">
        <v>0</v>
      </c>
      <c r="F41" s="68">
        <f aca="true" t="shared" si="7" ref="F41:F51">C41+D41+E41</f>
        <v>654264940</v>
      </c>
      <c r="G41" s="68">
        <v>819315593</v>
      </c>
      <c r="H41" s="68">
        <f t="shared" si="6"/>
        <v>819315593</v>
      </c>
      <c r="I41" s="46">
        <v>0</v>
      </c>
      <c r="J41" s="8">
        <f t="shared" si="4"/>
        <v>0</v>
      </c>
    </row>
    <row r="42" spans="1:10" s="1" customFormat="1" ht="27.75" customHeight="1">
      <c r="A42" s="20" t="s">
        <v>57</v>
      </c>
      <c r="B42" s="42">
        <v>0</v>
      </c>
      <c r="C42" s="12">
        <v>262685697</v>
      </c>
      <c r="D42" s="42">
        <f>247490316-247490316</f>
        <v>0</v>
      </c>
      <c r="E42" s="42">
        <v>0</v>
      </c>
      <c r="F42" s="12">
        <f t="shared" si="7"/>
        <v>262685697</v>
      </c>
      <c r="G42" s="12">
        <v>262685697</v>
      </c>
      <c r="H42" s="12">
        <f t="shared" si="6"/>
        <v>262685697</v>
      </c>
      <c r="I42" s="47">
        <v>0</v>
      </c>
      <c r="J42" s="8">
        <f t="shared" si="4"/>
        <v>0</v>
      </c>
    </row>
    <row r="43" spans="1:10" s="1" customFormat="1" ht="27.75" customHeight="1">
      <c r="A43" s="20" t="s">
        <v>58</v>
      </c>
      <c r="B43" s="12">
        <v>5784351</v>
      </c>
      <c r="C43" s="12">
        <v>400000</v>
      </c>
      <c r="D43" s="42">
        <v>0</v>
      </c>
      <c r="E43" s="42">
        <v>0</v>
      </c>
      <c r="F43" s="12">
        <f t="shared" si="7"/>
        <v>400000</v>
      </c>
      <c r="G43" s="12">
        <v>3284116</v>
      </c>
      <c r="H43" s="12">
        <f t="shared" si="6"/>
        <v>3284116</v>
      </c>
      <c r="I43" s="13">
        <v>2900235</v>
      </c>
      <c r="J43" s="8">
        <f t="shared" si="4"/>
        <v>0</v>
      </c>
    </row>
    <row r="44" spans="1:10" s="1" customFormat="1" ht="27.75" customHeight="1">
      <c r="A44" s="20" t="s">
        <v>59</v>
      </c>
      <c r="B44" s="12">
        <v>182305972</v>
      </c>
      <c r="C44" s="12">
        <v>69080000</v>
      </c>
      <c r="D44" s="42">
        <f>2396248+4730390-7126638</f>
        <v>0</v>
      </c>
      <c r="E44" s="42">
        <v>0</v>
      </c>
      <c r="F44" s="12">
        <f t="shared" si="7"/>
        <v>69080000</v>
      </c>
      <c r="G44" s="12">
        <v>103133478</v>
      </c>
      <c r="H44" s="40">
        <f t="shared" si="6"/>
        <v>103133478</v>
      </c>
      <c r="I44" s="13">
        <v>148252494</v>
      </c>
      <c r="J44" s="8">
        <f t="shared" si="4"/>
        <v>0</v>
      </c>
    </row>
    <row r="45" spans="1:10" s="1" customFormat="1" ht="27.75" customHeight="1">
      <c r="A45" s="20" t="s">
        <v>60</v>
      </c>
      <c r="B45" s="12">
        <v>5531442</v>
      </c>
      <c r="C45" s="12">
        <v>12928248</v>
      </c>
      <c r="D45" s="42">
        <v>0</v>
      </c>
      <c r="E45" s="42">
        <v>0</v>
      </c>
      <c r="F45" s="12">
        <f t="shared" si="7"/>
        <v>12928248</v>
      </c>
      <c r="G45" s="12">
        <v>13815508</v>
      </c>
      <c r="H45" s="12">
        <f t="shared" si="6"/>
        <v>13815508</v>
      </c>
      <c r="I45" s="13">
        <v>4644182</v>
      </c>
      <c r="J45" s="8">
        <f t="shared" si="4"/>
        <v>0</v>
      </c>
    </row>
    <row r="46" spans="1:10" s="1" customFormat="1" ht="27.75" customHeight="1">
      <c r="A46" s="20" t="s">
        <v>61</v>
      </c>
      <c r="B46" s="12">
        <v>143754121</v>
      </c>
      <c r="C46" s="12">
        <v>432081072</v>
      </c>
      <c r="D46" s="12">
        <v>10505261</v>
      </c>
      <c r="E46" s="42">
        <v>0</v>
      </c>
      <c r="F46" s="12">
        <f t="shared" si="7"/>
        <v>442586333</v>
      </c>
      <c r="G46" s="12">
        <v>542297258</v>
      </c>
      <c r="H46" s="12">
        <f t="shared" si="6"/>
        <v>542297258</v>
      </c>
      <c r="I46" s="13">
        <v>44043196</v>
      </c>
      <c r="J46" s="8">
        <f t="shared" si="4"/>
        <v>0</v>
      </c>
    </row>
    <row r="47" spans="1:10" s="1" customFormat="1" ht="27.75" customHeight="1">
      <c r="A47" s="20" t="s">
        <v>62</v>
      </c>
      <c r="B47" s="12">
        <v>90860436</v>
      </c>
      <c r="C47" s="12">
        <v>23496332</v>
      </c>
      <c r="D47" s="12">
        <v>28480</v>
      </c>
      <c r="E47" s="42">
        <v>0</v>
      </c>
      <c r="F47" s="12">
        <f t="shared" si="7"/>
        <v>23524812</v>
      </c>
      <c r="G47" s="12">
        <v>61058679</v>
      </c>
      <c r="H47" s="12">
        <f t="shared" si="6"/>
        <v>61058679</v>
      </c>
      <c r="I47" s="13">
        <v>53326569</v>
      </c>
      <c r="J47" s="8">
        <f t="shared" si="4"/>
        <v>0</v>
      </c>
    </row>
    <row r="48" spans="1:10" s="1" customFormat="1" ht="27.75" customHeight="1">
      <c r="A48" s="20" t="s">
        <v>63</v>
      </c>
      <c r="B48" s="12">
        <v>4228762548</v>
      </c>
      <c r="C48" s="12">
        <v>334795228</v>
      </c>
      <c r="D48" s="12">
        <v>18175485</v>
      </c>
      <c r="E48" s="42">
        <v>0</v>
      </c>
      <c r="F48" s="12">
        <f t="shared" si="7"/>
        <v>352970713</v>
      </c>
      <c r="G48" s="12">
        <v>1105192005</v>
      </c>
      <c r="H48" s="40">
        <f t="shared" si="6"/>
        <v>1105192005</v>
      </c>
      <c r="I48" s="13">
        <v>3476541256</v>
      </c>
      <c r="J48" s="8">
        <f t="shared" si="4"/>
        <v>0</v>
      </c>
    </row>
    <row r="49" spans="1:10" s="1" customFormat="1" ht="27.75" customHeight="1">
      <c r="A49" s="20" t="s">
        <v>64</v>
      </c>
      <c r="B49" s="12">
        <v>1543540021</v>
      </c>
      <c r="C49" s="12">
        <v>210719279</v>
      </c>
      <c r="D49" s="42">
        <v>0</v>
      </c>
      <c r="E49" s="42">
        <v>0</v>
      </c>
      <c r="F49" s="12">
        <f t="shared" si="7"/>
        <v>210719279</v>
      </c>
      <c r="G49" s="12">
        <v>709734287</v>
      </c>
      <c r="H49" s="40">
        <f t="shared" si="6"/>
        <v>709734287</v>
      </c>
      <c r="I49" s="13">
        <v>1044525013</v>
      </c>
      <c r="J49" s="8">
        <f t="shared" si="4"/>
        <v>0</v>
      </c>
    </row>
    <row r="50" spans="1:10" s="1" customFormat="1" ht="27.75" customHeight="1">
      <c r="A50" s="20" t="s">
        <v>65</v>
      </c>
      <c r="B50" s="12">
        <v>3556855790</v>
      </c>
      <c r="C50" s="12">
        <v>155351383</v>
      </c>
      <c r="D50" s="12">
        <v>227119911</v>
      </c>
      <c r="E50" s="42">
        <v>0</v>
      </c>
      <c r="F50" s="12">
        <f t="shared" si="7"/>
        <v>382471294</v>
      </c>
      <c r="G50" s="12">
        <v>1024432895</v>
      </c>
      <c r="H50" s="40">
        <f t="shared" si="6"/>
        <v>1024432895</v>
      </c>
      <c r="I50" s="13">
        <v>2914894189</v>
      </c>
      <c r="J50" s="8">
        <f t="shared" si="4"/>
        <v>0</v>
      </c>
    </row>
    <row r="51" spans="1:10" s="1" customFormat="1" ht="27.75" customHeight="1">
      <c r="A51" s="20" t="s">
        <v>66</v>
      </c>
      <c r="B51" s="12">
        <v>4117556571</v>
      </c>
      <c r="C51" s="12">
        <v>39021288</v>
      </c>
      <c r="D51" s="12">
        <v>13362041</v>
      </c>
      <c r="E51" s="42">
        <v>0</v>
      </c>
      <c r="F51" s="12">
        <f t="shared" si="7"/>
        <v>52383329</v>
      </c>
      <c r="G51" s="12">
        <v>1168864266</v>
      </c>
      <c r="H51" s="40">
        <f t="shared" si="6"/>
        <v>1168864266</v>
      </c>
      <c r="I51" s="13">
        <v>3001075634</v>
      </c>
      <c r="J51" s="8">
        <f t="shared" si="4"/>
        <v>0</v>
      </c>
    </row>
    <row r="52" spans="1:10" s="1" customFormat="1" ht="30" customHeight="1">
      <c r="A52" s="15" t="s">
        <v>67</v>
      </c>
      <c r="B52" s="18">
        <f aca="true" t="shared" si="8" ref="B52:I52">SUM(B39:B51)</f>
        <v>22334806175</v>
      </c>
      <c r="C52" s="18">
        <f t="shared" si="8"/>
        <v>37386081151</v>
      </c>
      <c r="D52" s="18">
        <f t="shared" si="8"/>
        <v>269191178</v>
      </c>
      <c r="E52" s="40">
        <f t="shared" si="8"/>
        <v>0</v>
      </c>
      <c r="F52" s="18">
        <f t="shared" si="8"/>
        <v>37655272329</v>
      </c>
      <c r="G52" s="18">
        <f t="shared" si="8"/>
        <v>30375423309</v>
      </c>
      <c r="H52" s="18">
        <f t="shared" si="8"/>
        <v>30375423309</v>
      </c>
      <c r="I52" s="19">
        <f t="shared" si="8"/>
        <v>29614655195</v>
      </c>
      <c r="J52" s="8">
        <f t="shared" si="4"/>
        <v>0</v>
      </c>
    </row>
    <row r="53" spans="1:10" s="1" customFormat="1" ht="27" customHeight="1">
      <c r="A53" s="20" t="s">
        <v>68</v>
      </c>
      <c r="B53" s="12">
        <v>64000000000</v>
      </c>
      <c r="C53" s="42">
        <v>0</v>
      </c>
      <c r="D53" s="42">
        <v>0</v>
      </c>
      <c r="E53" s="42">
        <v>0</v>
      </c>
      <c r="F53" s="42">
        <f>C53+D53+E53</f>
        <v>0</v>
      </c>
      <c r="G53" s="42">
        <v>0</v>
      </c>
      <c r="H53" s="42">
        <f>G53</f>
        <v>0</v>
      </c>
      <c r="I53" s="13">
        <v>64000000000</v>
      </c>
      <c r="J53" s="8">
        <f t="shared" si="4"/>
        <v>0</v>
      </c>
    </row>
    <row r="54" spans="1:10" s="23" customFormat="1" ht="30" customHeight="1">
      <c r="A54" s="15" t="s">
        <v>69</v>
      </c>
      <c r="B54" s="18">
        <f aca="true" t="shared" si="9" ref="B54:I54">B35+B38+B52+B53</f>
        <v>1941223895558</v>
      </c>
      <c r="C54" s="18">
        <f t="shared" si="9"/>
        <v>68371586430</v>
      </c>
      <c r="D54" s="18">
        <f t="shared" si="9"/>
        <v>2417254527</v>
      </c>
      <c r="E54" s="42">
        <f t="shared" si="9"/>
        <v>923092940</v>
      </c>
      <c r="F54" s="18">
        <f t="shared" si="9"/>
        <v>71711933897</v>
      </c>
      <c r="G54" s="18">
        <f t="shared" si="9"/>
        <v>61131536029</v>
      </c>
      <c r="H54" s="18">
        <f t="shared" si="9"/>
        <v>61131536029</v>
      </c>
      <c r="I54" s="19">
        <f t="shared" si="9"/>
        <v>1951804293426</v>
      </c>
      <c r="J54" s="8">
        <f t="shared" si="4"/>
        <v>0</v>
      </c>
    </row>
    <row r="55" spans="1:10" s="1" customFormat="1" ht="27" customHeight="1">
      <c r="A55" s="20" t="s">
        <v>70</v>
      </c>
      <c r="B55" s="12"/>
      <c r="C55" s="12"/>
      <c r="D55" s="12"/>
      <c r="E55" s="12"/>
      <c r="F55" s="12"/>
      <c r="G55" s="12"/>
      <c r="H55" s="12"/>
      <c r="I55" s="24">
        <v>248491510.83</v>
      </c>
      <c r="J55" s="8"/>
    </row>
    <row r="56" spans="1:10" s="1" customFormat="1" ht="27" customHeight="1">
      <c r="A56" s="20" t="s">
        <v>5</v>
      </c>
      <c r="B56" s="12"/>
      <c r="C56" s="12"/>
      <c r="D56" s="12"/>
      <c r="E56" s="12"/>
      <c r="F56" s="12"/>
      <c r="G56" s="12"/>
      <c r="H56" s="12"/>
      <c r="I56" s="13">
        <v>15186574467.02</v>
      </c>
      <c r="J56" s="8"/>
    </row>
    <row r="57" spans="1:10" s="1" customFormat="1" ht="27" customHeight="1">
      <c r="A57" s="20" t="s">
        <v>71</v>
      </c>
      <c r="B57" s="12"/>
      <c r="C57" s="12"/>
      <c r="D57" s="12"/>
      <c r="E57" s="12"/>
      <c r="F57" s="12"/>
      <c r="G57" s="12"/>
      <c r="H57" s="12"/>
      <c r="I57" s="24">
        <v>25802326635.02</v>
      </c>
      <c r="J57" s="8"/>
    </row>
    <row r="58" spans="1:10" s="1" customFormat="1" ht="27" customHeight="1">
      <c r="A58" s="20" t="s">
        <v>72</v>
      </c>
      <c r="B58" s="12"/>
      <c r="C58" s="12"/>
      <c r="D58" s="12"/>
      <c r="E58" s="12"/>
      <c r="F58" s="12"/>
      <c r="G58" s="12"/>
      <c r="H58" s="12"/>
      <c r="I58" s="24">
        <v>-23994458000</v>
      </c>
      <c r="J58" s="8"/>
    </row>
    <row r="59" spans="1:10" s="1" customFormat="1" ht="27" customHeight="1">
      <c r="A59" s="20" t="s">
        <v>73</v>
      </c>
      <c r="B59" s="12"/>
      <c r="C59" s="12"/>
      <c r="D59" s="12"/>
      <c r="E59" s="12"/>
      <c r="F59" s="12"/>
      <c r="G59" s="12"/>
      <c r="H59" s="12"/>
      <c r="I59" s="24">
        <v>-11847758180</v>
      </c>
      <c r="J59" s="8"/>
    </row>
    <row r="60" spans="1:10" s="23" customFormat="1" ht="30" customHeight="1" thickBot="1">
      <c r="A60" s="25" t="s">
        <v>6</v>
      </c>
      <c r="B60" s="26"/>
      <c r="C60" s="26"/>
      <c r="D60" s="26"/>
      <c r="E60" s="26"/>
      <c r="F60" s="26"/>
      <c r="G60" s="26"/>
      <c r="H60" s="26"/>
      <c r="I60" s="27">
        <f>SUM(I55:I59)</f>
        <v>5395176432.870003</v>
      </c>
      <c r="J60" s="8"/>
    </row>
    <row r="61" spans="1:10" s="28" customFormat="1" ht="15.75" customHeight="1">
      <c r="A61" s="69" t="s">
        <v>74</v>
      </c>
      <c r="I61" s="29"/>
      <c r="J61" s="30"/>
    </row>
    <row r="62" spans="1:10" s="31" customFormat="1" ht="15.75" customHeight="1">
      <c r="A62" s="70" t="s">
        <v>75</v>
      </c>
      <c r="I62" s="32"/>
      <c r="J62" s="30"/>
    </row>
    <row r="63" spans="1:10" s="31" customFormat="1" ht="15.75" customHeight="1">
      <c r="A63" s="70" t="s">
        <v>76</v>
      </c>
      <c r="I63" s="32"/>
      <c r="J63" s="30"/>
    </row>
    <row r="64" spans="1:10" s="31" customFormat="1" ht="15.75" customHeight="1">
      <c r="A64" s="70" t="s">
        <v>77</v>
      </c>
      <c r="I64" s="32"/>
      <c r="J64" s="30"/>
    </row>
    <row r="65" spans="1:10" s="31" customFormat="1" ht="15.75" customHeight="1">
      <c r="A65" s="71" t="s">
        <v>78</v>
      </c>
      <c r="E65" s="33"/>
      <c r="I65" s="32"/>
      <c r="J65" s="30"/>
    </row>
    <row r="66" spans="1:10" s="31" customFormat="1" ht="15.75" customHeight="1">
      <c r="A66" s="71" t="s">
        <v>79</v>
      </c>
      <c r="E66" s="33"/>
      <c r="I66" s="32"/>
      <c r="J66" s="30"/>
    </row>
    <row r="67" spans="1:10" s="31" customFormat="1" ht="15.75" customHeight="1">
      <c r="A67" s="71" t="s">
        <v>80</v>
      </c>
      <c r="E67" s="34"/>
      <c r="F67" s="32"/>
      <c r="I67" s="32"/>
      <c r="J67" s="30"/>
    </row>
    <row r="68" spans="1:10" s="31" customFormat="1" ht="15.75" customHeight="1">
      <c r="A68" s="70" t="s">
        <v>81</v>
      </c>
      <c r="E68" s="33"/>
      <c r="I68" s="32"/>
      <c r="J68" s="30"/>
    </row>
    <row r="69" spans="1:10" s="31" customFormat="1" ht="15.75" customHeight="1">
      <c r="A69" s="71" t="s">
        <v>82</v>
      </c>
      <c r="E69" s="33"/>
      <c r="I69" s="32"/>
      <c r="J69" s="30"/>
    </row>
    <row r="70" spans="1:10" s="31" customFormat="1" ht="15.75" customHeight="1">
      <c r="A70" s="72" t="s">
        <v>83</v>
      </c>
      <c r="B70" s="72"/>
      <c r="C70" s="72"/>
      <c r="D70" s="72"/>
      <c r="E70" s="72"/>
      <c r="I70" s="32"/>
      <c r="J70" s="30"/>
    </row>
    <row r="71" spans="1:10" s="31" customFormat="1" ht="15.75" customHeight="1">
      <c r="A71" s="71" t="s">
        <v>84</v>
      </c>
      <c r="E71" s="33"/>
      <c r="I71" s="32"/>
      <c r="J71" s="30"/>
    </row>
    <row r="72" spans="1:10" s="31" customFormat="1" ht="15.75" customHeight="1">
      <c r="A72" s="71" t="s">
        <v>85</v>
      </c>
      <c r="E72" s="33"/>
      <c r="F72" s="35"/>
      <c r="I72" s="32"/>
      <c r="J72" s="30"/>
    </row>
    <row r="73" spans="1:10" ht="24.75" customHeight="1">
      <c r="A73" s="36"/>
      <c r="F73" s="2" t="s">
        <v>14</v>
      </c>
      <c r="I73" s="37"/>
      <c r="J73" s="8"/>
    </row>
    <row r="74" spans="1:10" ht="24.75" customHeight="1">
      <c r="A74" s="36"/>
      <c r="B74" s="38"/>
      <c r="I74" s="37"/>
      <c r="J74" s="8"/>
    </row>
    <row r="75" spans="9:10" ht="24.75" customHeight="1">
      <c r="I75" s="37"/>
      <c r="J75" s="8"/>
    </row>
    <row r="76" spans="4:10" ht="24.75" customHeight="1">
      <c r="D76" s="39"/>
      <c r="I76" s="37"/>
      <c r="J76" s="8"/>
    </row>
    <row r="77" spans="9:10" ht="24.75" customHeight="1">
      <c r="I77" s="37"/>
      <c r="J77" s="8"/>
    </row>
    <row r="78" ht="24.75" customHeight="1">
      <c r="J78" s="8"/>
    </row>
    <row r="79" ht="24.75" customHeight="1">
      <c r="J79" s="8"/>
    </row>
    <row r="80" ht="24.75" customHeight="1">
      <c r="J80" s="8"/>
    </row>
    <row r="81" ht="24.75" customHeight="1">
      <c r="J81" s="8"/>
    </row>
    <row r="82" ht="24.75" customHeight="1">
      <c r="J82" s="8"/>
    </row>
    <row r="83" ht="24.75" customHeight="1">
      <c r="J83" s="8"/>
    </row>
    <row r="84" ht="24.75" customHeight="1">
      <c r="J84" s="8"/>
    </row>
    <row r="85" ht="24.75" customHeight="1">
      <c r="J85" s="8"/>
    </row>
    <row r="86" ht="24.75" customHeight="1">
      <c r="J86" s="8"/>
    </row>
    <row r="87" ht="24.75" customHeight="1">
      <c r="J87" s="8"/>
    </row>
    <row r="88" ht="24.75" customHeight="1">
      <c r="J88" s="8"/>
    </row>
    <row r="89" ht="24.75" customHeight="1">
      <c r="J89" s="8"/>
    </row>
    <row r="90" ht="24.75" customHeight="1">
      <c r="J90" s="8"/>
    </row>
    <row r="91" ht="24.75" customHeight="1">
      <c r="J91" s="8"/>
    </row>
    <row r="92" ht="24.75" customHeight="1">
      <c r="J92" s="8"/>
    </row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</sheetData>
  <mergeCells count="7">
    <mergeCell ref="A70:E70"/>
    <mergeCell ref="B4:B5"/>
    <mergeCell ref="A4:A5"/>
    <mergeCell ref="I4:I5"/>
    <mergeCell ref="G4:H4"/>
    <mergeCell ref="E4:F4"/>
    <mergeCell ref="C4:D4"/>
  </mergeCells>
  <printOptions horizontalCentered="1"/>
  <pageMargins left="0.3937007874015748" right="0.3" top="0.7874015748031497" bottom="0.6692913385826772" header="0.3937007874015748" footer="0.5118110236220472"/>
  <pageSetup cellComments="asDisplayed" horizontalDpi="600" verticalDpi="600" orientation="portrait" pageOrder="overThenDown" paperSize="9" scale="8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會計決算處公務會計科紀登順</dc:creator>
  <cp:keywords/>
  <dc:description/>
  <cp:lastModifiedBy>會計決算處公務會計科紀登順</cp:lastModifiedBy>
  <cp:lastPrinted>2015-04-09T06:51:25Z</cp:lastPrinted>
  <dcterms:created xsi:type="dcterms:W3CDTF">2015-04-09T06:27:22Z</dcterms:created>
  <dcterms:modified xsi:type="dcterms:W3CDTF">2015-04-09T06:51:28Z</dcterms:modified>
  <cp:category/>
  <cp:version/>
  <cp:contentType/>
  <cp:contentStatus/>
</cp:coreProperties>
</file>