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000" windowHeight="8220" activeTab="0"/>
  </bookViews>
  <sheets>
    <sheet name="歷年餘絀（101年度）" sheetId="1" r:id="rId1"/>
  </sheets>
  <definedNames>
    <definedName name="_xlnm.Print_Area" localSheetId="0">'歷年餘絀（101年度）'!$A$1:$E$106</definedName>
    <definedName name="_xlnm.Print_Titles" localSheetId="0">'歷年餘絀（101年度）'!$1:$4</definedName>
  </definedNames>
  <calcPr fullCalcOnLoad="1"/>
</workbook>
</file>

<file path=xl/sharedStrings.xml><?xml version="1.0" encoding="utf-8"?>
<sst xmlns="http://schemas.openxmlformats.org/spreadsheetml/2006/main" count="180" uniqueCount="112">
  <si>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暫</t>
    </r>
    <r>
      <rPr>
        <sz val="12"/>
        <rFont val="新細明體"/>
        <family val="1"/>
      </rPr>
      <t>不</t>
    </r>
    <r>
      <rPr>
        <sz val="12"/>
        <rFont val="新細明體"/>
        <family val="1"/>
      </rPr>
      <t>清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</si>
  <si>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r>
      <t>預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>內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還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</si>
  <si>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</si>
  <si>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</si>
  <si>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t>轉入臺灣省８８年度賸餘數</t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</si>
  <si>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３８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數</t>
    </r>
  </si>
  <si>
    <r>
      <t>　　　</t>
    </r>
    <r>
      <rPr>
        <sz val="11"/>
        <rFont val="Arial"/>
        <family val="2"/>
      </rPr>
      <t>3.63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>18,753,192,321.33</t>
    </r>
    <r>
      <rPr>
        <sz val="11"/>
        <rFont val="新細明體"/>
        <family val="1"/>
      </rPr>
      <t>元，包括興建臺灣區南北高速公路第一期工程特別決算賸餘</t>
    </r>
    <r>
      <rPr>
        <sz val="11"/>
        <rFont val="Arial"/>
        <family val="2"/>
      </rPr>
      <t>85,109.40</t>
    </r>
  </si>
  <si>
    <r>
      <t>　　　</t>
    </r>
    <r>
      <rPr>
        <sz val="11"/>
        <rFont val="Arial"/>
        <family val="2"/>
      </rPr>
      <t>4.78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>62,911,530,301.93</t>
    </r>
    <r>
      <rPr>
        <sz val="11"/>
        <rFont val="新細明體"/>
        <family val="1"/>
      </rPr>
      <t>元，包括興建臺灣北部區域第二高速公路第一期工程特別決算賸餘</t>
    </r>
    <r>
      <rPr>
        <sz val="11"/>
        <rFont val="Arial"/>
        <family val="2"/>
      </rPr>
      <t>74,</t>
    </r>
  </si>
  <si>
    <r>
      <t>　　　</t>
    </r>
    <r>
      <rPr>
        <sz val="11"/>
        <rFont val="Arial"/>
        <family val="2"/>
      </rPr>
      <t>7.93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>3,839,869,667.41</t>
    </r>
    <r>
      <rPr>
        <sz val="11"/>
        <rFont val="新細明體"/>
        <family val="1"/>
      </rPr>
      <t>元，包括嚴重急性呼吸道症候群防治及紓困特別決算賸餘</t>
    </r>
    <r>
      <rPr>
        <sz val="11"/>
        <rFont val="Arial"/>
        <family val="2"/>
      </rPr>
      <t>4,069,664,200</t>
    </r>
  </si>
  <si>
    <r>
      <t>　　</t>
    </r>
    <r>
      <rPr>
        <sz val="11"/>
        <rFont val="Arial"/>
        <family val="2"/>
      </rPr>
      <t xml:space="preserve">       </t>
    </r>
    <r>
      <rPr>
        <sz val="11"/>
        <rFont val="新細明體"/>
        <family val="1"/>
      </rPr>
      <t>特別決算移用數</t>
    </r>
    <r>
      <rPr>
        <sz val="11"/>
        <rFont val="Arial"/>
        <family val="2"/>
      </rPr>
      <t>3,000,000,000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(4)60</t>
    </r>
    <r>
      <rPr>
        <sz val="11"/>
        <rFont val="新細明體"/>
        <family val="1"/>
      </rPr>
      <t>至</t>
    </r>
    <r>
      <rPr>
        <sz val="11"/>
        <rFont val="Arial"/>
        <family val="2"/>
      </rPr>
      <t>68</t>
    </r>
    <r>
      <rPr>
        <sz val="11"/>
        <rFont val="新細明體"/>
        <family val="1"/>
      </rPr>
      <t>年度興建臺灣區南北高速公路特別決算移用數</t>
    </r>
    <r>
      <rPr>
        <sz val="11"/>
        <rFont val="Arial"/>
        <family val="2"/>
      </rPr>
      <t>17,634,875,</t>
    </r>
  </si>
  <si>
    <r>
      <t>　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 197.04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</t>
    </r>
    <r>
      <rPr>
        <sz val="11"/>
        <rFont val="新細明體"/>
        <family val="1"/>
      </rPr>
      <t>計第一期</t>
    </r>
    <r>
      <rPr>
        <sz val="11"/>
        <rFont val="Arial"/>
        <family val="2"/>
      </rPr>
      <t>5,240,148,887.22</t>
    </r>
    <r>
      <rPr>
        <sz val="11"/>
        <rFont val="新細明體"/>
        <family val="1"/>
      </rPr>
      <t>元，第二期</t>
    </r>
    <r>
      <rPr>
        <sz val="11"/>
        <rFont val="Arial"/>
        <family val="2"/>
      </rPr>
      <t>4,774,185,402.09</t>
    </r>
    <r>
      <rPr>
        <sz val="11"/>
        <rFont val="新細明體"/>
        <family val="1"/>
      </rPr>
      <t>元，第三期</t>
    </r>
    <r>
      <rPr>
        <sz val="11"/>
        <rFont val="Arial"/>
        <family val="2"/>
      </rPr>
      <t>3,408,600, 281.46</t>
    </r>
    <r>
      <rPr>
        <sz val="11"/>
        <rFont val="新細明體"/>
        <family val="1"/>
      </rPr>
      <t>元，第</t>
    </r>
  </si>
  <si>
    <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四期</t>
    </r>
    <r>
      <rPr>
        <sz val="11"/>
        <rFont val="Arial"/>
        <family val="2"/>
      </rPr>
      <t xml:space="preserve"> 4,211,940,626.27</t>
    </r>
    <r>
      <rPr>
        <sz val="11"/>
        <rFont val="新細明體"/>
        <family val="1"/>
      </rPr>
      <t>元</t>
    </r>
    <r>
      <rPr>
        <sz val="11"/>
        <rFont val="Arial"/>
        <family val="2"/>
      </rPr>
      <t>)</t>
    </r>
    <r>
      <rPr>
        <sz val="11"/>
        <rFont val="新細明體"/>
        <family val="1"/>
      </rPr>
      <t>，</t>
    </r>
    <r>
      <rPr>
        <sz val="11"/>
        <rFont val="Arial"/>
        <family val="2"/>
      </rPr>
      <t>(5)69</t>
    </r>
    <r>
      <rPr>
        <sz val="11"/>
        <rFont val="新細明體"/>
        <family val="1"/>
      </rPr>
      <t>年度加強國防整備特別決算移用數</t>
    </r>
    <r>
      <rPr>
        <sz val="11"/>
        <rFont val="Arial"/>
        <family val="2"/>
      </rPr>
      <t>22,499,997,124.21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(6)79</t>
    </r>
    <r>
      <rPr>
        <sz val="11"/>
        <rFont val="新細明體"/>
        <family val="1"/>
      </rPr>
      <t>至</t>
    </r>
    <r>
      <rPr>
        <sz val="11"/>
        <rFont val="Arial"/>
        <family val="2"/>
      </rPr>
      <t>81</t>
    </r>
    <r>
      <rPr>
        <sz val="11"/>
        <rFont val="新細明體"/>
        <family val="1"/>
      </rPr>
      <t>年</t>
    </r>
  </si>
  <si>
    <r>
      <t>　　</t>
    </r>
    <r>
      <rPr>
        <sz val="11"/>
        <rFont val="Arial"/>
        <family val="2"/>
      </rPr>
      <t xml:space="preserve">       </t>
    </r>
    <r>
      <rPr>
        <sz val="11"/>
        <rFont val="新細明體"/>
        <family val="1"/>
      </rPr>
      <t>度興建臺灣北部區域第二高速公路第二期工程特別決算移用數</t>
    </r>
    <r>
      <rPr>
        <sz val="11"/>
        <rFont val="Arial"/>
        <family val="2"/>
      </rPr>
      <t>4,406,610,408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(7)80</t>
    </r>
    <r>
      <rPr>
        <sz val="11"/>
        <rFont val="新細明體"/>
        <family val="1"/>
      </rPr>
      <t>至</t>
    </r>
    <r>
      <rPr>
        <sz val="11"/>
        <rFont val="Arial"/>
        <family val="2"/>
      </rPr>
      <t>81</t>
    </r>
    <r>
      <rPr>
        <sz val="11"/>
        <rFont val="新細明體"/>
        <family val="1"/>
      </rPr>
      <t>年度戰士授田</t>
    </r>
  </si>
  <si>
    <r>
      <t xml:space="preserve">              </t>
    </r>
    <r>
      <rPr>
        <sz val="11"/>
        <rFont val="新細明體"/>
        <family val="1"/>
      </rPr>
      <t>元。</t>
    </r>
  </si>
  <si>
    <r>
      <t xml:space="preserve">              400</t>
    </r>
    <r>
      <rPr>
        <sz val="11"/>
        <rFont val="新細明體"/>
        <family val="1"/>
      </rPr>
      <t>元。</t>
    </r>
  </si>
  <si>
    <r>
      <t>　　　</t>
    </r>
    <r>
      <rPr>
        <sz val="11"/>
        <rFont val="Arial"/>
        <family val="2"/>
      </rPr>
      <t>6.90</t>
    </r>
    <r>
      <rPr>
        <sz val="11"/>
        <rFont val="新細明體"/>
        <family val="1"/>
      </rPr>
      <t>年度歲計賸餘</t>
    </r>
    <r>
      <rPr>
        <sz val="11"/>
        <rFont val="Arial"/>
        <family val="2"/>
      </rPr>
      <t xml:space="preserve">11,116,098,868.47 </t>
    </r>
    <r>
      <rPr>
        <sz val="11"/>
        <rFont val="新細明體"/>
        <family val="1"/>
      </rPr>
      <t>元，包括採購高性能戰機特別決算賸餘</t>
    </r>
    <r>
      <rPr>
        <sz val="11"/>
        <rFont val="Arial"/>
        <family val="2"/>
      </rPr>
      <t>650,064</t>
    </r>
    <r>
      <rPr>
        <sz val="11"/>
        <rFont val="新細明體"/>
        <family val="1"/>
      </rPr>
      <t>元。</t>
    </r>
  </si>
  <si>
    <r>
      <t>　　　</t>
    </r>
    <r>
      <rPr>
        <sz val="11"/>
        <rFont val="Arial"/>
        <family val="2"/>
      </rPr>
      <t>2.</t>
    </r>
    <r>
      <rPr>
        <sz val="11"/>
        <rFont val="新細明體"/>
        <family val="1"/>
      </rPr>
      <t>表列特別決算移用數</t>
    </r>
    <r>
      <rPr>
        <sz val="11"/>
        <rFont val="Arial"/>
        <family val="2"/>
      </rPr>
      <t>153,786,714,629.32</t>
    </r>
    <r>
      <rPr>
        <sz val="11"/>
        <rFont val="新細明體"/>
        <family val="1"/>
      </rPr>
      <t>元，包括：</t>
    </r>
    <r>
      <rPr>
        <sz val="11"/>
        <rFont val="Arial"/>
        <family val="2"/>
      </rPr>
      <t>(1)62</t>
    </r>
    <r>
      <rPr>
        <sz val="11"/>
        <rFont val="新細明體"/>
        <family val="1"/>
      </rPr>
      <t>年度國防整備特別決算移用數</t>
    </r>
    <r>
      <rPr>
        <sz val="11"/>
        <rFont val="Arial"/>
        <family val="2"/>
      </rPr>
      <t>1,999,816,789.81</t>
    </r>
  </si>
  <si>
    <r>
      <t>　　　</t>
    </r>
    <r>
      <rPr>
        <sz val="11"/>
        <rFont val="Arial"/>
        <family val="2"/>
      </rPr>
      <t>5.86</t>
    </r>
    <r>
      <rPr>
        <sz val="11"/>
        <rFont val="新細明體"/>
        <family val="1"/>
      </rPr>
      <t>年度歲計虧絀</t>
    </r>
    <r>
      <rPr>
        <sz val="11"/>
        <rFont val="Arial"/>
        <family val="2"/>
      </rPr>
      <t>11,515,644,679.83</t>
    </r>
    <r>
      <rPr>
        <sz val="11"/>
        <rFont val="新細明體"/>
        <family val="1"/>
      </rPr>
      <t>元，包括興建重大交通建設計畫第三期工程特別決算賸餘</t>
    </r>
    <r>
      <rPr>
        <sz val="11"/>
        <rFont val="Arial"/>
        <family val="2"/>
      </rPr>
      <t>33,270,666</t>
    </r>
  </si>
  <si>
    <r>
      <t>　　</t>
    </r>
    <r>
      <rPr>
        <sz val="11"/>
        <rFont val="Arial"/>
        <family val="2"/>
      </rPr>
      <t xml:space="preserve">  </t>
    </r>
    <r>
      <rPr>
        <sz val="11"/>
        <rFont val="新細明體"/>
        <family val="1"/>
      </rPr>
      <t>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(2)62</t>
    </r>
    <r>
      <rPr>
        <sz val="11"/>
        <rFont val="新細明體"/>
        <family val="1"/>
      </rPr>
      <t>至</t>
    </r>
    <r>
      <rPr>
        <sz val="11"/>
        <rFont val="Arial"/>
        <family val="2"/>
      </rPr>
      <t>64</t>
    </r>
    <r>
      <rPr>
        <sz val="11"/>
        <rFont val="新細明體"/>
        <family val="1"/>
      </rPr>
      <t>年度加速農村建設重要措施特別決算移用數</t>
    </r>
    <r>
      <rPr>
        <sz val="11"/>
        <rFont val="Arial"/>
        <family val="2"/>
      </rPr>
      <t>1,900,193,965.26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(3)64</t>
    </r>
    <r>
      <rPr>
        <sz val="11"/>
        <rFont val="新細明體"/>
        <family val="1"/>
      </rPr>
      <t>年度糧食平準基金</t>
    </r>
  </si>
  <si>
    <r>
      <t xml:space="preserve">               決算移用數</t>
    </r>
    <r>
      <rPr>
        <sz val="11"/>
        <rFont val="Arial"/>
        <family val="2"/>
      </rPr>
      <t>10,479,668,757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(9)95</t>
    </r>
    <r>
      <rPr>
        <sz val="11"/>
        <rFont val="新細明體"/>
        <family val="1"/>
      </rPr>
      <t>至</t>
    </r>
    <r>
      <rPr>
        <sz val="11"/>
        <rFont val="Arial"/>
        <family val="2"/>
      </rPr>
      <t>97</t>
    </r>
    <r>
      <rPr>
        <sz val="11"/>
        <rFont val="新細明體"/>
        <family val="1"/>
      </rPr>
      <t>年度石門水庫及其集水區整治計畫第</t>
    </r>
    <r>
      <rPr>
        <sz val="11"/>
        <rFont val="Arial"/>
        <family val="2"/>
      </rPr>
      <t>1</t>
    </r>
    <r>
      <rPr>
        <sz val="11"/>
        <rFont val="新細明體"/>
        <family val="1"/>
      </rPr>
      <t>期特別決算移用數</t>
    </r>
    <r>
      <rPr>
        <sz val="11"/>
        <rFont val="Arial"/>
        <family val="2"/>
      </rPr>
      <t>3,611,</t>
    </r>
  </si>
  <si>
    <r>
      <t xml:space="preserve">               380,000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(10)98</t>
    </r>
    <r>
      <rPr>
        <sz val="11"/>
        <rFont val="新細明體"/>
        <family val="1"/>
      </rPr>
      <t>年度振興經濟消費券發放特別決算移用數</t>
    </r>
    <r>
      <rPr>
        <sz val="11"/>
        <rFont val="Arial"/>
        <family val="2"/>
      </rPr>
      <t>54,172,388</t>
    </r>
    <r>
      <rPr>
        <sz val="11"/>
        <rFont val="新細明體"/>
        <family val="1"/>
      </rPr>
      <t>元。</t>
    </r>
  </si>
  <si>
    <t>審計部修正決算及重複收支更正</t>
  </si>
  <si>
    <t xml:space="preserve">                    </t>
  </si>
  <si>
    <t>絀</t>
  </si>
  <si>
    <t>餘</t>
  </si>
  <si>
    <t>　９７　　年　　度</t>
  </si>
  <si>
    <t>　摘　　　　　　　　　　　要　</t>
  </si>
  <si>
    <t>歲    計    賸    餘</t>
  </si>
  <si>
    <t>歲    計    虧    絀</t>
  </si>
  <si>
    <r>
      <t>累    計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絀</t>
    </r>
  </si>
  <si>
    <r>
      <t>　３９　　</t>
    </r>
    <r>
      <rPr>
        <sz val="12"/>
        <rFont val="新細明體"/>
        <family val="1"/>
      </rPr>
      <t>年　　度</t>
    </r>
  </si>
  <si>
    <r>
      <t>　４０　　</t>
    </r>
    <r>
      <rPr>
        <sz val="12"/>
        <rFont val="新細明體"/>
        <family val="1"/>
      </rPr>
      <t>年　　度</t>
    </r>
  </si>
  <si>
    <r>
      <t>　４１　　</t>
    </r>
    <r>
      <rPr>
        <sz val="12"/>
        <rFont val="新細明體"/>
        <family val="1"/>
      </rPr>
      <t>年　　度</t>
    </r>
  </si>
  <si>
    <r>
      <t>　４２　　</t>
    </r>
    <r>
      <rPr>
        <sz val="12"/>
        <rFont val="新細明體"/>
        <family val="1"/>
      </rPr>
      <t>年　　度</t>
    </r>
  </si>
  <si>
    <r>
      <t>　４３　　</t>
    </r>
    <r>
      <rPr>
        <sz val="12"/>
        <rFont val="新細明體"/>
        <family val="1"/>
      </rPr>
      <t>年　上　半　年</t>
    </r>
  </si>
  <si>
    <r>
      <t>　４３　　</t>
    </r>
    <r>
      <rPr>
        <sz val="12"/>
        <rFont val="新細明體"/>
        <family val="1"/>
      </rPr>
      <t>年　　度</t>
    </r>
  </si>
  <si>
    <r>
      <t>　４４　　</t>
    </r>
    <r>
      <rPr>
        <sz val="12"/>
        <rFont val="新細明體"/>
        <family val="1"/>
      </rPr>
      <t>年　　度</t>
    </r>
  </si>
  <si>
    <r>
      <t>　４５　　</t>
    </r>
    <r>
      <rPr>
        <sz val="12"/>
        <rFont val="新細明體"/>
        <family val="1"/>
      </rPr>
      <t>年　　度</t>
    </r>
  </si>
  <si>
    <r>
      <t>　４６　　</t>
    </r>
    <r>
      <rPr>
        <sz val="12"/>
        <rFont val="新細明體"/>
        <family val="1"/>
      </rPr>
      <t>年　　度</t>
    </r>
  </si>
  <si>
    <r>
      <t>　４７　　</t>
    </r>
    <r>
      <rPr>
        <sz val="12"/>
        <rFont val="新細明體"/>
        <family val="1"/>
      </rPr>
      <t>年　　度</t>
    </r>
  </si>
  <si>
    <r>
      <t>　４９　　</t>
    </r>
    <r>
      <rPr>
        <sz val="12"/>
        <rFont val="新細明體"/>
        <family val="1"/>
      </rPr>
      <t>年　　度</t>
    </r>
  </si>
  <si>
    <r>
      <t>　５０　　</t>
    </r>
    <r>
      <rPr>
        <sz val="12"/>
        <rFont val="新細明體"/>
        <family val="1"/>
      </rPr>
      <t>年　　度</t>
    </r>
  </si>
  <si>
    <r>
      <t>　５１　　</t>
    </r>
    <r>
      <rPr>
        <sz val="12"/>
        <rFont val="新細明體"/>
        <family val="1"/>
      </rPr>
      <t>年　　度</t>
    </r>
  </si>
  <si>
    <r>
      <t>　５２　　</t>
    </r>
    <r>
      <rPr>
        <sz val="12"/>
        <rFont val="新細明體"/>
        <family val="1"/>
      </rPr>
      <t>年　　度</t>
    </r>
  </si>
  <si>
    <r>
      <t>　５３　　</t>
    </r>
    <r>
      <rPr>
        <sz val="12"/>
        <rFont val="新細明體"/>
        <family val="1"/>
      </rPr>
      <t>年　　度</t>
    </r>
  </si>
  <si>
    <r>
      <t>　５４　　</t>
    </r>
    <r>
      <rPr>
        <sz val="12"/>
        <rFont val="新細明體"/>
        <family val="1"/>
      </rPr>
      <t>年　　度</t>
    </r>
  </si>
  <si>
    <r>
      <t>　５５　　</t>
    </r>
    <r>
      <rPr>
        <sz val="12"/>
        <rFont val="新細明體"/>
        <family val="1"/>
      </rPr>
      <t>年　　度</t>
    </r>
  </si>
  <si>
    <r>
      <t>　５６　　</t>
    </r>
    <r>
      <rPr>
        <sz val="12"/>
        <rFont val="新細明體"/>
        <family val="1"/>
      </rPr>
      <t>年　　度</t>
    </r>
  </si>
  <si>
    <r>
      <t>　５７　　</t>
    </r>
    <r>
      <rPr>
        <sz val="12"/>
        <rFont val="新細明體"/>
        <family val="1"/>
      </rPr>
      <t>年　　度</t>
    </r>
  </si>
  <si>
    <r>
      <t>　５８　　</t>
    </r>
    <r>
      <rPr>
        <sz val="12"/>
        <rFont val="新細明體"/>
        <family val="1"/>
      </rPr>
      <t>年　　度</t>
    </r>
  </si>
  <si>
    <r>
      <t>　５９　　</t>
    </r>
    <r>
      <rPr>
        <sz val="12"/>
        <rFont val="新細明體"/>
        <family val="1"/>
      </rPr>
      <t>年　　度</t>
    </r>
  </si>
  <si>
    <r>
      <t>　６０　　</t>
    </r>
    <r>
      <rPr>
        <sz val="12"/>
        <rFont val="新細明體"/>
        <family val="1"/>
      </rPr>
      <t>年　　度</t>
    </r>
  </si>
  <si>
    <r>
      <t>　６１　　</t>
    </r>
    <r>
      <rPr>
        <sz val="12"/>
        <rFont val="新細明體"/>
        <family val="1"/>
      </rPr>
      <t>年　　度</t>
    </r>
  </si>
  <si>
    <r>
      <t>　６２　　</t>
    </r>
    <r>
      <rPr>
        <sz val="12"/>
        <rFont val="新細明體"/>
        <family val="1"/>
      </rPr>
      <t>年　　度</t>
    </r>
  </si>
  <si>
    <r>
      <t>　６３　　</t>
    </r>
    <r>
      <rPr>
        <sz val="12"/>
        <rFont val="新細明體"/>
        <family val="1"/>
      </rPr>
      <t>年　　度</t>
    </r>
  </si>
  <si>
    <r>
      <t>　６４　　</t>
    </r>
    <r>
      <rPr>
        <sz val="12"/>
        <rFont val="新細明體"/>
        <family val="1"/>
      </rPr>
      <t>年　　度</t>
    </r>
  </si>
  <si>
    <r>
      <t>　６５　　</t>
    </r>
    <r>
      <rPr>
        <sz val="12"/>
        <rFont val="新細明體"/>
        <family val="1"/>
      </rPr>
      <t>年　　度</t>
    </r>
  </si>
  <si>
    <r>
      <t>　６６　　</t>
    </r>
    <r>
      <rPr>
        <sz val="12"/>
        <rFont val="新細明體"/>
        <family val="1"/>
      </rPr>
      <t>年　　度</t>
    </r>
  </si>
  <si>
    <r>
      <t>　６７　　</t>
    </r>
    <r>
      <rPr>
        <sz val="12"/>
        <rFont val="新細明體"/>
        <family val="1"/>
      </rPr>
      <t>年　　度</t>
    </r>
  </si>
  <si>
    <r>
      <t>　６８　　</t>
    </r>
    <r>
      <rPr>
        <sz val="12"/>
        <rFont val="新細明體"/>
        <family val="1"/>
      </rPr>
      <t>年　　度</t>
    </r>
  </si>
  <si>
    <r>
      <t>　６９　　</t>
    </r>
    <r>
      <rPr>
        <sz val="12"/>
        <rFont val="新細明體"/>
        <family val="1"/>
      </rPr>
      <t>年　　度</t>
    </r>
  </si>
  <si>
    <r>
      <t>　７０　　</t>
    </r>
    <r>
      <rPr>
        <sz val="12"/>
        <rFont val="新細明體"/>
        <family val="1"/>
      </rPr>
      <t>年　　度</t>
    </r>
  </si>
  <si>
    <r>
      <t>　７１　　</t>
    </r>
    <r>
      <rPr>
        <sz val="12"/>
        <rFont val="新細明體"/>
        <family val="1"/>
      </rPr>
      <t>年　　度</t>
    </r>
  </si>
  <si>
    <r>
      <t>　７２　　</t>
    </r>
    <r>
      <rPr>
        <sz val="12"/>
        <rFont val="新細明體"/>
        <family val="1"/>
      </rPr>
      <t>年　　度</t>
    </r>
  </si>
  <si>
    <r>
      <t>　７３　　</t>
    </r>
    <r>
      <rPr>
        <sz val="12"/>
        <rFont val="新細明體"/>
        <family val="1"/>
      </rPr>
      <t>年　　度</t>
    </r>
  </si>
  <si>
    <r>
      <t>　７４　　</t>
    </r>
    <r>
      <rPr>
        <sz val="12"/>
        <rFont val="新細明體"/>
        <family val="1"/>
      </rPr>
      <t>年　　度</t>
    </r>
  </si>
  <si>
    <r>
      <t>　７５　　</t>
    </r>
    <r>
      <rPr>
        <sz val="12"/>
        <rFont val="新細明體"/>
        <family val="1"/>
      </rPr>
      <t>年　　度</t>
    </r>
  </si>
  <si>
    <r>
      <t>　７６　　</t>
    </r>
    <r>
      <rPr>
        <sz val="12"/>
        <rFont val="新細明體"/>
        <family val="1"/>
      </rPr>
      <t>年　　度</t>
    </r>
  </si>
  <si>
    <r>
      <t>　７７　　</t>
    </r>
    <r>
      <rPr>
        <sz val="12"/>
        <rFont val="新細明體"/>
        <family val="1"/>
      </rPr>
      <t>年　　度</t>
    </r>
  </si>
  <si>
    <r>
      <t>　７８　　</t>
    </r>
    <r>
      <rPr>
        <sz val="12"/>
        <rFont val="新細明體"/>
        <family val="1"/>
      </rPr>
      <t>年　　度</t>
    </r>
  </si>
  <si>
    <r>
      <t>　７９　　</t>
    </r>
    <r>
      <rPr>
        <sz val="12"/>
        <rFont val="新細明體"/>
        <family val="1"/>
      </rPr>
      <t>年　　度</t>
    </r>
  </si>
  <si>
    <r>
      <t>　８０　　</t>
    </r>
    <r>
      <rPr>
        <sz val="12"/>
        <rFont val="新細明體"/>
        <family val="1"/>
      </rPr>
      <t>年　　度</t>
    </r>
  </si>
  <si>
    <r>
      <t>　８１　　</t>
    </r>
    <r>
      <rPr>
        <sz val="12"/>
        <rFont val="新細明體"/>
        <family val="1"/>
      </rPr>
      <t>年　　度</t>
    </r>
  </si>
  <si>
    <r>
      <t>　８３　　</t>
    </r>
    <r>
      <rPr>
        <sz val="12"/>
        <rFont val="新細明體"/>
        <family val="1"/>
      </rPr>
      <t>年　　度</t>
    </r>
  </si>
  <si>
    <r>
      <t>　８４　　</t>
    </r>
    <r>
      <rPr>
        <sz val="12"/>
        <rFont val="新細明體"/>
        <family val="1"/>
      </rPr>
      <t>年　　度</t>
    </r>
  </si>
  <si>
    <r>
      <t>　８５　　</t>
    </r>
    <r>
      <rPr>
        <sz val="12"/>
        <rFont val="新細明體"/>
        <family val="1"/>
      </rPr>
      <t>年　　度</t>
    </r>
  </si>
  <si>
    <r>
      <t>　８６　　</t>
    </r>
    <r>
      <rPr>
        <sz val="12"/>
        <rFont val="新細明體"/>
        <family val="1"/>
      </rPr>
      <t>年　　度</t>
    </r>
  </si>
  <si>
    <r>
      <t>　８７　　</t>
    </r>
    <r>
      <rPr>
        <sz val="12"/>
        <rFont val="新細明體"/>
        <family val="1"/>
      </rPr>
      <t>年　　度</t>
    </r>
  </si>
  <si>
    <r>
      <t>　８８　　</t>
    </r>
    <r>
      <rPr>
        <sz val="12"/>
        <rFont val="新細明體"/>
        <family val="1"/>
      </rPr>
      <t>年　　度</t>
    </r>
  </si>
  <si>
    <r>
      <t>　９０　　</t>
    </r>
    <r>
      <rPr>
        <sz val="12"/>
        <rFont val="新細明體"/>
        <family val="1"/>
      </rPr>
      <t>年　　度</t>
    </r>
  </si>
  <si>
    <t>餘</t>
  </si>
  <si>
    <r>
      <t>　９１　　</t>
    </r>
    <r>
      <rPr>
        <sz val="12"/>
        <rFont val="新細明體"/>
        <family val="1"/>
      </rPr>
      <t>年　　度</t>
    </r>
  </si>
  <si>
    <r>
      <t>　９２　　</t>
    </r>
    <r>
      <rPr>
        <sz val="12"/>
        <rFont val="新細明體"/>
        <family val="1"/>
      </rPr>
      <t>年　　度</t>
    </r>
  </si>
  <si>
    <r>
      <t>　９３　　</t>
    </r>
    <r>
      <rPr>
        <sz val="12"/>
        <rFont val="新細明體"/>
        <family val="1"/>
      </rPr>
      <t>年　　度</t>
    </r>
  </si>
  <si>
    <r>
      <t>　９４　　</t>
    </r>
    <r>
      <rPr>
        <sz val="12"/>
        <rFont val="新細明體"/>
        <family val="1"/>
      </rPr>
      <t>年　　度</t>
    </r>
  </si>
  <si>
    <t>　９５　　年　　度</t>
  </si>
  <si>
    <t>　９６　　年　　度</t>
  </si>
  <si>
    <t>　９８　　年　　度</t>
  </si>
  <si>
    <t>　９９　　年　　度</t>
  </si>
  <si>
    <t>合計</t>
  </si>
  <si>
    <t>歷年度調整餘絀數</t>
  </si>
  <si>
    <r>
      <t>　８８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下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８９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度</t>
    </r>
  </si>
  <si>
    <r>
      <t>　１００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年　　度</t>
    </r>
  </si>
  <si>
    <t>絀</t>
  </si>
  <si>
    <t>特別決算移用數</t>
  </si>
  <si>
    <t>總計</t>
  </si>
  <si>
    <r>
      <t>　　　</t>
    </r>
    <r>
      <rPr>
        <sz val="11"/>
        <rFont val="Arial"/>
        <family val="2"/>
      </rPr>
      <t>8.94</t>
    </r>
    <r>
      <rPr>
        <sz val="11"/>
        <rFont val="新細明體"/>
        <family val="1"/>
      </rPr>
      <t>年度歲計虧絀</t>
    </r>
    <r>
      <rPr>
        <sz val="11"/>
        <rFont val="Arial"/>
        <family val="2"/>
      </rPr>
      <t>554,363,052.27</t>
    </r>
    <r>
      <rPr>
        <sz val="11"/>
        <rFont val="新細明體"/>
        <family val="1"/>
      </rPr>
      <t>元，包括國軍老舊眷村改建特別決算賸餘</t>
    </r>
    <r>
      <rPr>
        <sz val="11"/>
        <rFont val="Arial"/>
        <family val="2"/>
      </rPr>
      <t>120,000,000</t>
    </r>
    <r>
      <rPr>
        <sz val="11"/>
        <rFont val="新細明體"/>
        <family val="1"/>
      </rPr>
      <t>元。</t>
    </r>
  </si>
  <si>
    <t>餘</t>
  </si>
  <si>
    <r>
      <t>　　　</t>
    </r>
    <r>
      <rPr>
        <sz val="11"/>
        <rFont val="Arial"/>
        <family val="2"/>
      </rPr>
      <t xml:space="preserve">   </t>
    </r>
    <r>
      <rPr>
        <sz val="11"/>
        <rFont val="新細明體"/>
        <family val="1"/>
      </rPr>
      <t>憑據處理補償金及其發放作業費特別決算移用數</t>
    </r>
    <r>
      <rPr>
        <sz val="11"/>
        <rFont val="Arial"/>
        <family val="2"/>
      </rPr>
      <t>88,200,000,000</t>
    </r>
    <r>
      <rPr>
        <sz val="11"/>
        <rFont val="新細明體"/>
        <family val="1"/>
      </rPr>
      <t>元，</t>
    </r>
    <r>
      <rPr>
        <sz val="11"/>
        <rFont val="Arial"/>
        <family val="2"/>
      </rPr>
      <t>(8)86</t>
    </r>
    <r>
      <rPr>
        <sz val="11"/>
        <rFont val="新細明體"/>
        <family val="1"/>
      </rPr>
      <t>至</t>
    </r>
    <r>
      <rPr>
        <sz val="11"/>
        <rFont val="Arial"/>
        <family val="2"/>
      </rPr>
      <t>88</t>
    </r>
    <r>
      <rPr>
        <sz val="11"/>
        <rFont val="新細明體"/>
        <family val="1"/>
      </rPr>
      <t>年度口蹄疫危機處理特別</t>
    </r>
  </si>
  <si>
    <t>歷 年 度 餘 絀 分 析 表</t>
  </si>
  <si>
    <t>中央政府總決算列數</t>
  </si>
  <si>
    <t>中 央 政 府 總 決 算</t>
  </si>
  <si>
    <r>
      <t>註</t>
    </r>
    <r>
      <rPr>
        <sz val="12"/>
        <rFont val="新細明體"/>
        <family val="1"/>
      </rPr>
      <t>銷舉借債務保留款</t>
    </r>
  </si>
  <si>
    <r>
      <t>退</t>
    </r>
    <r>
      <rPr>
        <sz val="12"/>
        <rFont val="新細明體"/>
        <family val="1"/>
      </rPr>
      <t>還以前年度歲入款</t>
    </r>
  </si>
  <si>
    <r>
      <t>　１０１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年　　度</t>
    </r>
  </si>
  <si>
    <r>
      <t>　８２　　</t>
    </r>
    <r>
      <rPr>
        <sz val="12"/>
        <rFont val="新細明體"/>
        <family val="1"/>
      </rPr>
      <t>年　　度</t>
    </r>
  </si>
  <si>
    <r>
      <t>　１０２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年　　度</t>
    </r>
  </si>
  <si>
    <r>
      <t xml:space="preserve">               計虧絀者</t>
    </r>
    <r>
      <rPr>
        <sz val="11"/>
        <rFont val="Arial"/>
        <family val="2"/>
      </rPr>
      <t>31</t>
    </r>
    <r>
      <rPr>
        <sz val="11"/>
        <rFont val="新細明體"/>
        <family val="1"/>
      </rPr>
      <t>個年度，共為</t>
    </r>
    <r>
      <rPr>
        <sz val="11"/>
        <rFont val="Arial"/>
        <family val="2"/>
      </rPr>
      <t>402,849,945,781.02</t>
    </r>
    <r>
      <rPr>
        <sz val="11"/>
        <rFont val="新細明體"/>
        <family val="1"/>
      </rPr>
      <t>元，兩者相互增減，與歷年調整餘絀結果，尚有累計賸餘</t>
    </r>
  </si>
  <si>
    <r>
      <t>　１０３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年　　度</t>
    </r>
  </si>
  <si>
    <r>
      <t>說明：</t>
    </r>
    <r>
      <rPr>
        <sz val="11"/>
        <rFont val="Arial"/>
        <family val="2"/>
      </rPr>
      <t>1.</t>
    </r>
    <r>
      <rPr>
        <sz val="11"/>
        <rFont val="新細明體"/>
        <family val="1"/>
      </rPr>
      <t>自</t>
    </r>
    <r>
      <rPr>
        <sz val="11"/>
        <rFont val="Arial"/>
        <family val="2"/>
      </rPr>
      <t>39</t>
    </r>
    <r>
      <rPr>
        <sz val="11"/>
        <rFont val="新細明體"/>
        <family val="1"/>
      </rPr>
      <t>年度起至</t>
    </r>
    <r>
      <rPr>
        <sz val="11"/>
        <rFont val="Arial"/>
        <family val="2"/>
      </rPr>
      <t>103</t>
    </r>
    <r>
      <rPr>
        <sz val="11"/>
        <rFont val="新細明體"/>
        <family val="1"/>
      </rPr>
      <t>年度止共編決算</t>
    </r>
    <r>
      <rPr>
        <sz val="11"/>
        <rFont val="Arial"/>
        <family val="2"/>
      </rPr>
      <t>65</t>
    </r>
    <r>
      <rPr>
        <sz val="11"/>
        <rFont val="新細明體"/>
        <family val="1"/>
      </rPr>
      <t>次，其中計有歲計賸餘者</t>
    </r>
    <r>
      <rPr>
        <sz val="11"/>
        <rFont val="Arial"/>
        <family val="2"/>
      </rPr>
      <t>33</t>
    </r>
    <r>
      <rPr>
        <sz val="11"/>
        <rFont val="新細明體"/>
        <family val="1"/>
      </rPr>
      <t>個年度，共為</t>
    </r>
    <r>
      <rPr>
        <sz val="11"/>
        <rFont val="Arial"/>
        <family val="2"/>
      </rPr>
      <t>614,221,396,965.54</t>
    </r>
    <r>
      <rPr>
        <sz val="11"/>
        <rFont val="新細明體"/>
        <family val="1"/>
      </rPr>
      <t>元，歲</t>
    </r>
  </si>
  <si>
    <r>
      <t xml:space="preserve">               3,142,080,667.83</t>
    </r>
    <r>
      <rPr>
        <sz val="11"/>
        <rFont val="新細明體"/>
        <family val="1"/>
      </rPr>
      <t>元，為國庫實際可動用之款。</t>
    </r>
  </si>
  <si>
    <r>
      <t>中華民國</t>
    </r>
    <r>
      <rPr>
        <sz val="12"/>
        <rFont val="新細明體"/>
        <family val="1"/>
      </rPr>
      <t xml:space="preserve">  103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12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31  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</si>
</sst>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.00;[Red]\-#,##0.00;&quot;…  &quot;"/>
    <numFmt numFmtId="194" formatCode="&quot;NT$&quot;#,##0.00_);\(&quot;NT$&quot;#,##0.00\)"/>
    <numFmt numFmtId="195" formatCode="#,##0_);[Red]\(#,##0\)"/>
    <numFmt numFmtId="196" formatCode="_(* #,##0.00_);_(&quot;–&quot;* #,##0.00_);_(* &quot;&quot;_);_(@_)"/>
    <numFmt numFmtId="197" formatCode="#,##0\ ;[Red]\-#,##0\ ;&quot;… &quot;"/>
    <numFmt numFmtId="198" formatCode="_-* #,##0.00_-;\-* #,##0.00_-;_-* &quot;---&quot;??_-;_-@_-"/>
    <numFmt numFmtId="199" formatCode="_-* #,##0.00_-;\-* #,##0.00_-;_-* &quot;．．．&quot;??_-;_-@_-"/>
    <numFmt numFmtId="200" formatCode="_-* #,##0.00_-;\-* #,##0.00_-;_-* &quot;...&quot;??_-;_-@_-"/>
    <numFmt numFmtId="201" formatCode="_ #,##0.00_-;\ #,##0.00_-;_ &quot;...&quot;??_-;_-@_-"/>
    <numFmt numFmtId="202" formatCode="#,##0.00;[Red]#,##0.00"/>
    <numFmt numFmtId="203" formatCode="_-* #,##0.00_-;\-* #,##0.00_-;_-* &quot;_&quot;_-;_-@_-"/>
  </numFmts>
  <fonts count="2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b/>
      <sz val="14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.5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/>
    </xf>
    <xf numFmtId="0" fontId="9" fillId="0" borderId="4" xfId="0" applyFont="1" applyBorder="1" applyAlignment="1" quotePrefix="1">
      <alignment horizontal="distributed"/>
    </xf>
    <xf numFmtId="183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 quotePrefix="1">
      <alignment horizontal="distributed"/>
    </xf>
    <xf numFmtId="183" fontId="9" fillId="0" borderId="7" xfId="0" applyNumberFormat="1" applyFont="1" applyBorder="1" applyAlignment="1">
      <alignment horizontal="center"/>
    </xf>
    <xf numFmtId="0" fontId="10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11" fillId="0" borderId="0" xfId="0" applyFont="1" applyAlignment="1">
      <alignment vertical="distributed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0" fillId="0" borderId="6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83" fontId="12" fillId="0" borderId="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3" fontId="12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183" fontId="0" fillId="0" borderId="7" xfId="0" applyNumberFormat="1" applyFont="1" applyBorder="1" applyAlignment="1">
      <alignment horizontal="center"/>
    </xf>
    <xf numFmtId="183" fontId="0" fillId="0" borderId="7" xfId="0" applyNumberFormat="1" applyFont="1" applyFill="1" applyBorder="1" applyAlignment="1">
      <alignment horizontal="center"/>
    </xf>
    <xf numFmtId="183" fontId="13" fillId="0" borderId="8" xfId="0" applyNumberFormat="1" applyFont="1" applyBorder="1" applyAlignment="1">
      <alignment/>
    </xf>
    <xf numFmtId="183" fontId="13" fillId="0" borderId="9" xfId="0" applyNumberFormat="1" applyFont="1" applyBorder="1" applyAlignment="1">
      <alignment/>
    </xf>
    <xf numFmtId="183" fontId="13" fillId="0" borderId="9" xfId="0" applyNumberFormat="1" applyFont="1" applyFill="1" applyBorder="1" applyAlignment="1">
      <alignment/>
    </xf>
    <xf numFmtId="183" fontId="15" fillId="0" borderId="9" xfId="0" applyNumberFormat="1" applyFont="1" applyBorder="1" applyAlignment="1">
      <alignment/>
    </xf>
    <xf numFmtId="183" fontId="13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 horizontal="right"/>
    </xf>
    <xf numFmtId="183" fontId="15" fillId="0" borderId="0" xfId="0" applyNumberFormat="1" applyFont="1" applyBorder="1" applyAlignment="1">
      <alignment horizontal="right"/>
    </xf>
    <xf numFmtId="183" fontId="15" fillId="0" borderId="10" xfId="0" applyNumberFormat="1" applyFont="1" applyBorder="1" applyAlignment="1">
      <alignment horizontal="right"/>
    </xf>
    <xf numFmtId="203" fontId="17" fillId="0" borderId="9" xfId="0" applyNumberFormat="1" applyFont="1" applyBorder="1" applyAlignment="1">
      <alignment horizontal="right" vertical="center"/>
    </xf>
    <xf numFmtId="203" fontId="18" fillId="0" borderId="9" xfId="0" applyNumberFormat="1" applyFont="1" applyBorder="1" applyAlignment="1">
      <alignment horizontal="right" vertical="center"/>
    </xf>
    <xf numFmtId="203" fontId="17" fillId="0" borderId="11" xfId="0" applyNumberFormat="1" applyFont="1" applyBorder="1" applyAlignment="1">
      <alignment horizontal="right" vertical="center"/>
    </xf>
    <xf numFmtId="203" fontId="17" fillId="0" borderId="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183" fontId="13" fillId="0" borderId="11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center" vertical="center"/>
    </xf>
    <xf numFmtId="183" fontId="13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4" xfId="0" applyFont="1" applyBorder="1" applyAlignment="1" quotePrefix="1">
      <alignment horizontal="distributed" vertical="center"/>
    </xf>
    <xf numFmtId="183" fontId="15" fillId="0" borderId="11" xfId="0" applyNumberFormat="1" applyFont="1" applyBorder="1" applyAlignment="1">
      <alignment vertical="center"/>
    </xf>
    <xf numFmtId="183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83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6" xfId="0" applyBorder="1" applyAlignment="1" quotePrefix="1">
      <alignment horizontal="distributed" wrapText="1" indent="1"/>
    </xf>
    <xf numFmtId="183" fontId="13" fillId="0" borderId="12" xfId="0" applyNumberFormat="1" applyFont="1" applyBorder="1" applyAlignment="1">
      <alignment/>
    </xf>
    <xf numFmtId="183" fontId="12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3" fontId="9" fillId="0" borderId="5" xfId="0" applyNumberFormat="1" applyFont="1" applyBorder="1" applyAlignment="1">
      <alignment horizontal="center" vertical="center"/>
    </xf>
    <xf numFmtId="0" fontId="16" fillId="0" borderId="6" xfId="0" applyFont="1" applyBorder="1" applyAlignment="1" quotePrefix="1">
      <alignment horizontal="distributed" wrapText="1" indent="1"/>
    </xf>
    <xf numFmtId="0" fontId="0" fillId="0" borderId="6" xfId="0" applyFill="1" applyBorder="1" applyAlignment="1">
      <alignment horizontal="left"/>
    </xf>
    <xf numFmtId="18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3" fontId="14" fillId="0" borderId="0" xfId="15" applyFont="1" applyAlignment="1">
      <alignment/>
    </xf>
    <xf numFmtId="0" fontId="19" fillId="0" borderId="0" xfId="0" applyFont="1" applyAlignment="1">
      <alignment/>
    </xf>
    <xf numFmtId="43" fontId="13" fillId="0" borderId="0" xfId="15" applyFont="1" applyAlignment="1">
      <alignment/>
    </xf>
    <xf numFmtId="43" fontId="13" fillId="0" borderId="0" xfId="0" applyNumberFormat="1" applyFont="1" applyAlignment="1">
      <alignment/>
    </xf>
    <xf numFmtId="0" fontId="0" fillId="0" borderId="6" xfId="0" applyBorder="1" applyAlignment="1">
      <alignment horizontal="left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Alignment="1">
      <alignment/>
    </xf>
    <xf numFmtId="203" fontId="17" fillId="0" borderId="9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 quotePrefix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10" fillId="0" borderId="15" xfId="0" applyFont="1" applyFill="1" applyBorder="1" applyAlignment="1">
      <alignment horizontal="distributed"/>
    </xf>
    <xf numFmtId="0" fontId="13" fillId="0" borderId="15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447675</xdr:rowOff>
    </xdr:from>
    <xdr:to>
      <xdr:col>4</xdr:col>
      <xdr:colOff>1343025</xdr:colOff>
      <xdr:row>2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800100"/>
          <a:ext cx="1200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6"/>
  <sheetViews>
    <sheetView tabSelected="1" zoomScale="95" zoomScaleNormal="95" zoomScaleSheetLayoutView="95" workbookViewId="0" topLeftCell="A1">
      <selection activeCell="B6" sqref="B6"/>
    </sheetView>
  </sheetViews>
  <sheetFormatPr defaultColWidth="9.00390625" defaultRowHeight="16.5"/>
  <cols>
    <col min="1" max="1" width="33.875" style="0" customWidth="1"/>
    <col min="2" max="3" width="20.625" style="0" customWidth="1"/>
    <col min="4" max="4" width="5.625" style="0" customWidth="1"/>
    <col min="5" max="5" width="18.25390625" style="0" customWidth="1"/>
    <col min="6" max="6" width="14.125" style="0" bestFit="1" customWidth="1"/>
    <col min="7" max="7" width="22.25390625" style="0" bestFit="1" customWidth="1"/>
    <col min="8" max="8" width="21.00390625" style="0" bestFit="1" customWidth="1"/>
    <col min="10" max="10" width="13.625" style="0" bestFit="1" customWidth="1"/>
  </cols>
  <sheetData>
    <row r="1" spans="1:5" ht="27.75">
      <c r="A1" s="78" t="s">
        <v>101</v>
      </c>
      <c r="B1" s="78"/>
      <c r="C1" s="78"/>
      <c r="D1" s="78"/>
      <c r="E1" s="78"/>
    </row>
    <row r="2" spans="1:5" ht="36">
      <c r="A2" s="77" t="s">
        <v>99</v>
      </c>
      <c r="B2" s="77"/>
      <c r="C2" s="77"/>
      <c r="D2" s="77"/>
      <c r="E2" s="77"/>
    </row>
    <row r="3" spans="1:5" s="1" customFormat="1" ht="16.5" thickBot="1">
      <c r="A3" s="75" t="s">
        <v>111</v>
      </c>
      <c r="B3" s="76"/>
      <c r="C3" s="76"/>
      <c r="D3" s="76"/>
      <c r="E3" s="76"/>
    </row>
    <row r="4" spans="1:5" s="1" customFormat="1" ht="24.75" customHeight="1">
      <c r="A4" s="2" t="s">
        <v>26</v>
      </c>
      <c r="B4" s="3" t="s">
        <v>27</v>
      </c>
      <c r="C4" s="3" t="s">
        <v>28</v>
      </c>
      <c r="D4" s="73" t="s">
        <v>29</v>
      </c>
      <c r="E4" s="74"/>
    </row>
    <row r="5" spans="1:5" s="14" customFormat="1" ht="24.75" customHeight="1">
      <c r="A5" s="4" t="s">
        <v>100</v>
      </c>
      <c r="B5" s="32" t="s">
        <v>22</v>
      </c>
      <c r="C5" s="32" t="s">
        <v>22</v>
      </c>
      <c r="D5" s="57"/>
      <c r="E5" s="56"/>
    </row>
    <row r="6" spans="1:5" s="14" customFormat="1" ht="23.25" customHeight="1">
      <c r="A6" s="15" t="s">
        <v>30</v>
      </c>
      <c r="B6" s="40"/>
      <c r="C6" s="33">
        <v>280044662.1</v>
      </c>
      <c r="D6" s="28" t="s">
        <v>23</v>
      </c>
      <c r="E6" s="36">
        <f>C6-B6</f>
        <v>280044662.1</v>
      </c>
    </row>
    <row r="7" spans="1:7" s="14" customFormat="1" ht="23.25" customHeight="1">
      <c r="A7" s="15" t="s">
        <v>31</v>
      </c>
      <c r="B7" s="40"/>
      <c r="C7" s="33">
        <v>155665811.51</v>
      </c>
      <c r="D7" s="28" t="s">
        <v>23</v>
      </c>
      <c r="E7" s="36">
        <f>E6+C7-B7</f>
        <v>435710473.61</v>
      </c>
      <c r="G7" s="16"/>
    </row>
    <row r="8" spans="1:5" s="14" customFormat="1" ht="23.25" customHeight="1">
      <c r="A8" s="15" t="s">
        <v>32</v>
      </c>
      <c r="B8" s="40"/>
      <c r="C8" s="33">
        <v>89201835.68</v>
      </c>
      <c r="D8" s="28" t="s">
        <v>23</v>
      </c>
      <c r="E8" s="36">
        <f aca="true" t="shared" si="0" ref="E8:E22">E7+C8-B8</f>
        <v>524912309.29</v>
      </c>
    </row>
    <row r="9" spans="1:9" s="14" customFormat="1" ht="23.25" customHeight="1">
      <c r="A9" s="15" t="s">
        <v>33</v>
      </c>
      <c r="B9" s="40"/>
      <c r="C9" s="33">
        <v>38228824.99</v>
      </c>
      <c r="D9" s="28" t="s">
        <v>23</v>
      </c>
      <c r="E9" s="36">
        <f t="shared" si="0"/>
        <v>563141134.28</v>
      </c>
      <c r="F9" s="65"/>
      <c r="G9" s="65"/>
      <c r="H9" s="65"/>
      <c r="I9" s="65"/>
    </row>
    <row r="10" spans="1:7" s="14" customFormat="1" ht="23.25" customHeight="1">
      <c r="A10" s="15" t="s">
        <v>34</v>
      </c>
      <c r="B10" s="40"/>
      <c r="C10" s="33">
        <v>123856150.46</v>
      </c>
      <c r="D10" s="28" t="s">
        <v>23</v>
      </c>
      <c r="E10" s="36">
        <f t="shared" si="0"/>
        <v>686997284.74</v>
      </c>
      <c r="F10" s="65"/>
      <c r="G10" s="66"/>
    </row>
    <row r="11" spans="1:7" s="14" customFormat="1" ht="23.25" customHeight="1">
      <c r="A11" s="15" t="s">
        <v>35</v>
      </c>
      <c r="B11" s="40"/>
      <c r="C11" s="33">
        <v>129658503.41</v>
      </c>
      <c r="D11" s="28" t="s">
        <v>23</v>
      </c>
      <c r="E11" s="36">
        <f t="shared" si="0"/>
        <v>816655788.15</v>
      </c>
      <c r="F11" s="65"/>
      <c r="G11" s="66"/>
    </row>
    <row r="12" spans="1:8" s="14" customFormat="1" ht="23.25" customHeight="1">
      <c r="A12" s="15" t="s">
        <v>36</v>
      </c>
      <c r="B12" s="33">
        <v>55093468.53</v>
      </c>
      <c r="C12" s="40"/>
      <c r="D12" s="28" t="s">
        <v>23</v>
      </c>
      <c r="E12" s="36">
        <f t="shared" si="0"/>
        <v>761562319.62</v>
      </c>
      <c r="F12" s="65"/>
      <c r="H12" s="66"/>
    </row>
    <row r="13" spans="1:9" s="14" customFormat="1" ht="23.25" customHeight="1">
      <c r="A13" s="15" t="s">
        <v>37</v>
      </c>
      <c r="B13" s="40"/>
      <c r="C13" s="33">
        <v>176227483.47</v>
      </c>
      <c r="D13" s="28" t="s">
        <v>23</v>
      </c>
      <c r="E13" s="36">
        <f t="shared" si="0"/>
        <v>937789803.09</v>
      </c>
      <c r="F13" s="65"/>
      <c r="G13" s="67"/>
      <c r="H13" s="67"/>
      <c r="I13" s="67"/>
    </row>
    <row r="14" spans="1:5" s="14" customFormat="1" ht="23.25" customHeight="1">
      <c r="A14" s="15" t="s">
        <v>38</v>
      </c>
      <c r="B14" s="33">
        <v>33138786.51</v>
      </c>
      <c r="C14" s="40"/>
      <c r="D14" s="28" t="s">
        <v>23</v>
      </c>
      <c r="E14" s="36">
        <f t="shared" si="0"/>
        <v>904651016.58</v>
      </c>
    </row>
    <row r="15" spans="1:5" s="14" customFormat="1" ht="23.25" customHeight="1">
      <c r="A15" s="15" t="s">
        <v>39</v>
      </c>
      <c r="B15" s="33">
        <v>45932780.55</v>
      </c>
      <c r="C15" s="40"/>
      <c r="D15" s="28" t="s">
        <v>23</v>
      </c>
      <c r="E15" s="36">
        <f t="shared" si="0"/>
        <v>858718236.0300001</v>
      </c>
    </row>
    <row r="16" spans="1:9" s="14" customFormat="1" ht="23.25" customHeight="1">
      <c r="A16" s="15" t="s">
        <v>40</v>
      </c>
      <c r="B16" s="40"/>
      <c r="C16" s="33">
        <v>137715946.27</v>
      </c>
      <c r="D16" s="28" t="s">
        <v>23</v>
      </c>
      <c r="E16" s="36">
        <f t="shared" si="0"/>
        <v>996434182.3000001</v>
      </c>
      <c r="F16" s="65"/>
      <c r="G16" s="65"/>
      <c r="H16" s="65"/>
      <c r="I16" s="65"/>
    </row>
    <row r="17" spans="1:7" s="14" customFormat="1" ht="23.25" customHeight="1">
      <c r="A17" s="15" t="s">
        <v>41</v>
      </c>
      <c r="B17" s="40"/>
      <c r="C17" s="33">
        <v>76910146.85</v>
      </c>
      <c r="D17" s="28" t="s">
        <v>23</v>
      </c>
      <c r="E17" s="36">
        <f t="shared" si="0"/>
        <v>1073344329.1500001</v>
      </c>
      <c r="F17" s="65"/>
      <c r="G17" s="66"/>
    </row>
    <row r="18" spans="1:8" s="14" customFormat="1" ht="23.25" customHeight="1">
      <c r="A18" s="15" t="s">
        <v>42</v>
      </c>
      <c r="B18" s="40"/>
      <c r="C18" s="33">
        <v>398247473.56</v>
      </c>
      <c r="D18" s="28" t="s">
        <v>23</v>
      </c>
      <c r="E18" s="36">
        <f t="shared" si="0"/>
        <v>1471591802.71</v>
      </c>
      <c r="F18" s="65"/>
      <c r="H18" s="66"/>
    </row>
    <row r="19" spans="1:6" s="14" customFormat="1" ht="23.25" customHeight="1">
      <c r="A19" s="15" t="s">
        <v>43</v>
      </c>
      <c r="B19" s="40"/>
      <c r="C19" s="33">
        <v>638937444.43</v>
      </c>
      <c r="D19" s="28" t="s">
        <v>23</v>
      </c>
      <c r="E19" s="36">
        <f t="shared" si="0"/>
        <v>2110529247.1399999</v>
      </c>
      <c r="F19" s="65"/>
    </row>
    <row r="20" spans="1:5" s="14" customFormat="1" ht="23.25" customHeight="1">
      <c r="A20" s="15" t="s">
        <v>44</v>
      </c>
      <c r="B20" s="33">
        <v>179650548.79</v>
      </c>
      <c r="C20" s="40"/>
      <c r="D20" s="28" t="s">
        <v>23</v>
      </c>
      <c r="E20" s="36">
        <f t="shared" si="0"/>
        <v>1930878698.35</v>
      </c>
    </row>
    <row r="21" spans="1:5" s="14" customFormat="1" ht="23.25" customHeight="1">
      <c r="A21" s="15" t="s">
        <v>45</v>
      </c>
      <c r="B21" s="33">
        <v>224931664.65</v>
      </c>
      <c r="C21" s="40"/>
      <c r="D21" s="28" t="s">
        <v>23</v>
      </c>
      <c r="E21" s="36">
        <f t="shared" si="0"/>
        <v>1705947033.6999998</v>
      </c>
    </row>
    <row r="22" spans="1:5" s="14" customFormat="1" ht="23.25" customHeight="1">
      <c r="A22" s="15" t="s">
        <v>46</v>
      </c>
      <c r="B22" s="33">
        <v>1135403120.43</v>
      </c>
      <c r="C22" s="40"/>
      <c r="D22" s="28" t="s">
        <v>23</v>
      </c>
      <c r="E22" s="36">
        <f t="shared" si="0"/>
        <v>570543913.2699997</v>
      </c>
    </row>
    <row r="23" spans="1:5" s="14" customFormat="1" ht="23.25" customHeight="1">
      <c r="A23" s="15" t="s">
        <v>47</v>
      </c>
      <c r="B23" s="33">
        <v>600574572.48</v>
      </c>
      <c r="C23" s="40"/>
      <c r="D23" s="28" t="s">
        <v>24</v>
      </c>
      <c r="E23" s="36">
        <f>B23-E22+C23</f>
        <v>30030659.210000277</v>
      </c>
    </row>
    <row r="24" spans="1:5" s="14" customFormat="1" ht="23.25" customHeight="1">
      <c r="A24" s="15" t="s">
        <v>48</v>
      </c>
      <c r="B24" s="33">
        <v>1655617356.45</v>
      </c>
      <c r="C24" s="40"/>
      <c r="D24" s="28" t="s">
        <v>24</v>
      </c>
      <c r="E24" s="36">
        <f aca="true" t="shared" si="1" ref="E24:E56">B24+E23-C24</f>
        <v>1685648015.6600003</v>
      </c>
    </row>
    <row r="25" spans="1:5" s="14" customFormat="1" ht="23.25" customHeight="1">
      <c r="A25" s="15" t="s">
        <v>49</v>
      </c>
      <c r="B25" s="33">
        <v>1888921921.78</v>
      </c>
      <c r="C25" s="40"/>
      <c r="D25" s="28" t="s">
        <v>24</v>
      </c>
      <c r="E25" s="36">
        <f t="shared" si="1"/>
        <v>3574569937.4400005</v>
      </c>
    </row>
    <row r="26" spans="1:5" s="14" customFormat="1" ht="23.25" customHeight="1">
      <c r="A26" s="15" t="s">
        <v>50</v>
      </c>
      <c r="B26" s="33">
        <v>1698299177.95</v>
      </c>
      <c r="C26" s="40"/>
      <c r="D26" s="28" t="s">
        <v>24</v>
      </c>
      <c r="E26" s="36">
        <f t="shared" si="1"/>
        <v>5272869115.39</v>
      </c>
    </row>
    <row r="27" spans="1:5" s="14" customFormat="1" ht="23.25" customHeight="1">
      <c r="A27" s="15" t="s">
        <v>51</v>
      </c>
      <c r="B27" s="33">
        <v>1162598330.94</v>
      </c>
      <c r="C27" s="40"/>
      <c r="D27" s="28" t="s">
        <v>24</v>
      </c>
      <c r="E27" s="36">
        <f t="shared" si="1"/>
        <v>6435467446.33</v>
      </c>
    </row>
    <row r="28" spans="1:5" s="14" customFormat="1" ht="23.25" customHeight="1">
      <c r="A28" s="15" t="s">
        <v>52</v>
      </c>
      <c r="B28" s="33">
        <v>1902735068.31</v>
      </c>
      <c r="C28" s="40"/>
      <c r="D28" s="28" t="s">
        <v>24</v>
      </c>
      <c r="E28" s="36">
        <f t="shared" si="1"/>
        <v>8338202514.639999</v>
      </c>
    </row>
    <row r="29" spans="1:5" s="14" customFormat="1" ht="23.25" customHeight="1">
      <c r="A29" s="15" t="s">
        <v>53</v>
      </c>
      <c r="B29" s="33">
        <v>8559877228.42</v>
      </c>
      <c r="C29" s="40"/>
      <c r="D29" s="28" t="s">
        <v>24</v>
      </c>
      <c r="E29" s="36">
        <f t="shared" si="1"/>
        <v>16898079743.06</v>
      </c>
    </row>
    <row r="30" spans="1:5" s="14" customFormat="1" ht="23.25" customHeight="1">
      <c r="A30" s="15" t="s">
        <v>54</v>
      </c>
      <c r="B30" s="33">
        <v>18753192321.33</v>
      </c>
      <c r="C30" s="40"/>
      <c r="D30" s="28" t="s">
        <v>24</v>
      </c>
      <c r="E30" s="36">
        <f t="shared" si="1"/>
        <v>35651272064.39</v>
      </c>
    </row>
    <row r="31" spans="1:5" s="14" customFormat="1" ht="23.25" customHeight="1">
      <c r="A31" s="15" t="s">
        <v>55</v>
      </c>
      <c r="B31" s="33">
        <v>6710434505.98</v>
      </c>
      <c r="C31" s="40"/>
      <c r="D31" s="29" t="s">
        <v>24</v>
      </c>
      <c r="E31" s="36">
        <f t="shared" si="1"/>
        <v>42361706570.369995</v>
      </c>
    </row>
    <row r="32" spans="1:5" s="17" customFormat="1" ht="23.25" customHeight="1">
      <c r="A32" s="15" t="s">
        <v>56</v>
      </c>
      <c r="B32" s="33">
        <v>8936598903.23</v>
      </c>
      <c r="C32" s="40"/>
      <c r="D32" s="29" t="s">
        <v>24</v>
      </c>
      <c r="E32" s="36">
        <f t="shared" si="1"/>
        <v>51298305473.59999</v>
      </c>
    </row>
    <row r="33" spans="1:5" s="14" customFormat="1" ht="23.25" customHeight="1">
      <c r="A33" s="15" t="s">
        <v>57</v>
      </c>
      <c r="B33" s="33">
        <v>5414091286.13</v>
      </c>
      <c r="C33" s="40"/>
      <c r="D33" s="29" t="s">
        <v>24</v>
      </c>
      <c r="E33" s="36">
        <f t="shared" si="1"/>
        <v>56712396759.72999</v>
      </c>
    </row>
    <row r="34" spans="1:5" s="14" customFormat="1" ht="23.25" customHeight="1">
      <c r="A34" s="15" t="s">
        <v>58</v>
      </c>
      <c r="B34" s="33">
        <v>8336874981.25</v>
      </c>
      <c r="C34" s="40"/>
      <c r="D34" s="29" t="s">
        <v>24</v>
      </c>
      <c r="E34" s="36">
        <f t="shared" si="1"/>
        <v>65049271740.97999</v>
      </c>
    </row>
    <row r="35" spans="1:5" s="14" customFormat="1" ht="23.25" customHeight="1">
      <c r="A35" s="15" t="s">
        <v>59</v>
      </c>
      <c r="B35" s="33">
        <v>23644611427.32</v>
      </c>
      <c r="C35" s="40"/>
      <c r="D35" s="29" t="s">
        <v>24</v>
      </c>
      <c r="E35" s="36">
        <f t="shared" si="1"/>
        <v>88693883168.29999</v>
      </c>
    </row>
    <row r="36" spans="1:5" s="48" customFormat="1" ht="23.25" customHeight="1" thickBot="1">
      <c r="A36" s="44" t="s">
        <v>60</v>
      </c>
      <c r="B36" s="45">
        <v>16496387744.46</v>
      </c>
      <c r="C36" s="42"/>
      <c r="D36" s="46" t="s">
        <v>24</v>
      </c>
      <c r="E36" s="47">
        <f t="shared" si="1"/>
        <v>105190270912.75998</v>
      </c>
    </row>
    <row r="37" spans="1:5" s="14" customFormat="1" ht="21" customHeight="1">
      <c r="A37" s="15" t="s">
        <v>61</v>
      </c>
      <c r="B37" s="40"/>
      <c r="C37" s="33">
        <v>9426827289.13</v>
      </c>
      <c r="D37" s="28" t="s">
        <v>24</v>
      </c>
      <c r="E37" s="36">
        <f t="shared" si="1"/>
        <v>95763443623.62997</v>
      </c>
    </row>
    <row r="38" spans="1:5" s="14" customFormat="1" ht="21" customHeight="1">
      <c r="A38" s="15" t="s">
        <v>62</v>
      </c>
      <c r="B38" s="40"/>
      <c r="C38" s="33">
        <v>11150714134.02</v>
      </c>
      <c r="D38" s="28" t="s">
        <v>24</v>
      </c>
      <c r="E38" s="36">
        <f t="shared" si="1"/>
        <v>84612729489.60997</v>
      </c>
    </row>
    <row r="39" spans="1:5" s="14" customFormat="1" ht="21" customHeight="1">
      <c r="A39" s="15" t="s">
        <v>63</v>
      </c>
      <c r="B39" s="40"/>
      <c r="C39" s="33">
        <v>5276630864.25</v>
      </c>
      <c r="D39" s="29" t="s">
        <v>24</v>
      </c>
      <c r="E39" s="36">
        <f t="shared" si="1"/>
        <v>79336098625.35997</v>
      </c>
    </row>
    <row r="40" spans="1:5" s="14" customFormat="1" ht="21" customHeight="1">
      <c r="A40" s="15" t="s">
        <v>64</v>
      </c>
      <c r="B40" s="40"/>
      <c r="C40" s="33">
        <v>1831082528.11</v>
      </c>
      <c r="D40" s="28" t="s">
        <v>24</v>
      </c>
      <c r="E40" s="36">
        <f t="shared" si="1"/>
        <v>77505016097.24997</v>
      </c>
    </row>
    <row r="41" spans="1:5" s="14" customFormat="1" ht="21" customHeight="1">
      <c r="A41" s="15" t="s">
        <v>65</v>
      </c>
      <c r="B41" s="33">
        <v>7393905825.01</v>
      </c>
      <c r="C41" s="40"/>
      <c r="D41" s="28" t="s">
        <v>24</v>
      </c>
      <c r="E41" s="36">
        <f t="shared" si="1"/>
        <v>84898921922.25996</v>
      </c>
    </row>
    <row r="42" spans="1:5" s="14" customFormat="1" ht="21" customHeight="1">
      <c r="A42" s="15" t="s">
        <v>66</v>
      </c>
      <c r="B42" s="40"/>
      <c r="C42" s="33">
        <v>6124026964.99</v>
      </c>
      <c r="D42" s="28" t="s">
        <v>24</v>
      </c>
      <c r="E42" s="36">
        <f t="shared" si="1"/>
        <v>78774894957.26996</v>
      </c>
    </row>
    <row r="43" spans="1:5" s="14" customFormat="1" ht="21" customHeight="1">
      <c r="A43" s="15" t="s">
        <v>67</v>
      </c>
      <c r="B43" s="33">
        <v>31236276628.18</v>
      </c>
      <c r="C43" s="40"/>
      <c r="D43" s="28" t="s">
        <v>24</v>
      </c>
      <c r="E43" s="36">
        <f t="shared" si="1"/>
        <v>110011171585.44995</v>
      </c>
    </row>
    <row r="44" spans="1:5" s="14" customFormat="1" ht="21" customHeight="1">
      <c r="A44" s="15" t="s">
        <v>68</v>
      </c>
      <c r="B44" s="33">
        <v>68071148928.08</v>
      </c>
      <c r="C44" s="40"/>
      <c r="D44" s="29" t="s">
        <v>24</v>
      </c>
      <c r="E44" s="36">
        <f t="shared" si="1"/>
        <v>178082320513.52997</v>
      </c>
    </row>
    <row r="45" spans="1:5" s="14" customFormat="1" ht="21" customHeight="1">
      <c r="A45" s="15" t="s">
        <v>69</v>
      </c>
      <c r="B45" s="33">
        <v>62911530301.93</v>
      </c>
      <c r="C45" s="40"/>
      <c r="D45" s="28" t="s">
        <v>24</v>
      </c>
      <c r="E45" s="36">
        <f t="shared" si="1"/>
        <v>240993850815.45996</v>
      </c>
    </row>
    <row r="46" spans="1:5" s="14" customFormat="1" ht="21" customHeight="1">
      <c r="A46" s="15" t="s">
        <v>70</v>
      </c>
      <c r="B46" s="33">
        <v>32252225834.11</v>
      </c>
      <c r="C46" s="40"/>
      <c r="D46" s="28" t="s">
        <v>24</v>
      </c>
      <c r="E46" s="36">
        <f t="shared" si="1"/>
        <v>273246076649.56995</v>
      </c>
    </row>
    <row r="47" spans="1:5" s="14" customFormat="1" ht="21" customHeight="1">
      <c r="A47" s="15" t="s">
        <v>71</v>
      </c>
      <c r="B47" s="40"/>
      <c r="C47" s="33">
        <v>52938863717.25</v>
      </c>
      <c r="D47" s="28" t="s">
        <v>24</v>
      </c>
      <c r="E47" s="36">
        <f t="shared" si="1"/>
        <v>220307212932.31995</v>
      </c>
    </row>
    <row r="48" spans="1:5" s="14" customFormat="1" ht="21" customHeight="1">
      <c r="A48" s="15" t="s">
        <v>72</v>
      </c>
      <c r="B48" s="40"/>
      <c r="C48" s="33">
        <v>5969240133.25</v>
      </c>
      <c r="D48" s="28" t="s">
        <v>24</v>
      </c>
      <c r="E48" s="36">
        <f t="shared" si="1"/>
        <v>214337972799.06995</v>
      </c>
    </row>
    <row r="49" spans="1:5" s="14" customFormat="1" ht="21" customHeight="1">
      <c r="A49" s="68" t="s">
        <v>105</v>
      </c>
      <c r="B49" s="40"/>
      <c r="C49" s="33">
        <v>46155478280.24</v>
      </c>
      <c r="D49" s="28" t="s">
        <v>24</v>
      </c>
      <c r="E49" s="36">
        <f t="shared" si="1"/>
        <v>168182494518.82996</v>
      </c>
    </row>
    <row r="50" spans="1:5" s="14" customFormat="1" ht="21" customHeight="1">
      <c r="A50" s="15" t="s">
        <v>73</v>
      </c>
      <c r="B50" s="40"/>
      <c r="C50" s="33">
        <v>17536996289.53</v>
      </c>
      <c r="D50" s="29" t="s">
        <v>24</v>
      </c>
      <c r="E50" s="36">
        <f t="shared" si="1"/>
        <v>150645498229.29996</v>
      </c>
    </row>
    <row r="51" spans="1:5" s="14" customFormat="1" ht="21" customHeight="1">
      <c r="A51" s="15" t="s">
        <v>74</v>
      </c>
      <c r="B51" s="33">
        <v>13927949097.47</v>
      </c>
      <c r="C51" s="40"/>
      <c r="D51" s="28" t="s">
        <v>24</v>
      </c>
      <c r="E51" s="36">
        <f t="shared" si="1"/>
        <v>164573447326.76996</v>
      </c>
    </row>
    <row r="52" spans="1:5" s="14" customFormat="1" ht="21" customHeight="1">
      <c r="A52" s="15" t="s">
        <v>75</v>
      </c>
      <c r="B52" s="40"/>
      <c r="C52" s="33">
        <v>444520199.12</v>
      </c>
      <c r="D52" s="28" t="s">
        <v>24</v>
      </c>
      <c r="E52" s="36">
        <f t="shared" si="1"/>
        <v>164128927127.64996</v>
      </c>
    </row>
    <row r="53" spans="1:5" s="14" customFormat="1" ht="21" customHeight="1">
      <c r="A53" s="15" t="s">
        <v>76</v>
      </c>
      <c r="B53" s="40"/>
      <c r="C53" s="33">
        <v>11515644679.83</v>
      </c>
      <c r="D53" s="28" t="s">
        <v>24</v>
      </c>
      <c r="E53" s="36">
        <f t="shared" si="1"/>
        <v>152613282447.81998</v>
      </c>
    </row>
    <row r="54" spans="1:5" s="14" customFormat="1" ht="21" customHeight="1">
      <c r="A54" s="15" t="s">
        <v>77</v>
      </c>
      <c r="B54" s="33">
        <v>106877285155.87</v>
      </c>
      <c r="C54" s="40"/>
      <c r="D54" s="28" t="s">
        <v>24</v>
      </c>
      <c r="E54" s="36">
        <f t="shared" si="1"/>
        <v>259490567603.68997</v>
      </c>
    </row>
    <row r="55" spans="1:5" s="14" customFormat="1" ht="21" customHeight="1">
      <c r="A55" s="15" t="s">
        <v>78</v>
      </c>
      <c r="B55" s="33">
        <v>2577830381.03</v>
      </c>
      <c r="C55" s="40"/>
      <c r="D55" s="28" t="s">
        <v>24</v>
      </c>
      <c r="E55" s="36">
        <f t="shared" si="1"/>
        <v>262068397984.71997</v>
      </c>
    </row>
    <row r="56" spans="1:5" s="14" customFormat="1" ht="21" customHeight="1">
      <c r="A56" s="15" t="s">
        <v>91</v>
      </c>
      <c r="B56" s="33">
        <v>77413523170.29</v>
      </c>
      <c r="C56" s="40"/>
      <c r="D56" s="28" t="s">
        <v>24</v>
      </c>
      <c r="E56" s="36">
        <f t="shared" si="1"/>
        <v>339481921155.00995</v>
      </c>
    </row>
    <row r="57" spans="1:5" s="14" customFormat="1" ht="21" customHeight="1">
      <c r="A57" s="15" t="s">
        <v>79</v>
      </c>
      <c r="B57" s="33">
        <v>11116098868.47</v>
      </c>
      <c r="C57" s="40"/>
      <c r="D57" s="28" t="s">
        <v>97</v>
      </c>
      <c r="E57" s="36">
        <f aca="true" t="shared" si="2" ref="E57:E68">(B57+E56-C57)</f>
        <v>350598020023.4799</v>
      </c>
    </row>
    <row r="58" spans="1:5" s="14" customFormat="1" ht="21" customHeight="1">
      <c r="A58" s="15" t="s">
        <v>81</v>
      </c>
      <c r="B58" s="40"/>
      <c r="C58" s="33">
        <v>57421248206.12</v>
      </c>
      <c r="D58" s="28" t="s">
        <v>97</v>
      </c>
      <c r="E58" s="36">
        <f t="shared" si="2"/>
        <v>293176771817.3599</v>
      </c>
    </row>
    <row r="59" spans="1:5" s="14" customFormat="1" ht="21" customHeight="1">
      <c r="A59" s="15" t="s">
        <v>82</v>
      </c>
      <c r="B59" s="40"/>
      <c r="C59" s="33">
        <v>43826580755.2</v>
      </c>
      <c r="D59" s="28" t="s">
        <v>97</v>
      </c>
      <c r="E59" s="36">
        <f t="shared" si="2"/>
        <v>249350191062.1599</v>
      </c>
    </row>
    <row r="60" spans="1:5" s="14" customFormat="1" ht="21" customHeight="1">
      <c r="A60" s="15" t="s">
        <v>83</v>
      </c>
      <c r="B60" s="33">
        <v>3839869667.41</v>
      </c>
      <c r="C60" s="40"/>
      <c r="D60" s="30" t="s">
        <v>97</v>
      </c>
      <c r="E60" s="36">
        <f t="shared" si="2"/>
        <v>253190060729.56992</v>
      </c>
    </row>
    <row r="61" spans="1:5" s="14" customFormat="1" ht="21" customHeight="1">
      <c r="A61" s="15" t="s">
        <v>84</v>
      </c>
      <c r="B61" s="40"/>
      <c r="C61" s="33">
        <v>554363052.27</v>
      </c>
      <c r="D61" s="30" t="s">
        <v>97</v>
      </c>
      <c r="E61" s="36">
        <f t="shared" si="2"/>
        <v>252635697677.29993</v>
      </c>
    </row>
    <row r="62" spans="1:5" s="14" customFormat="1" ht="21" customHeight="1">
      <c r="A62" s="15" t="s">
        <v>85</v>
      </c>
      <c r="B62" s="33">
        <v>15583454376.77</v>
      </c>
      <c r="C62" s="40"/>
      <c r="D62" s="30" t="s">
        <v>97</v>
      </c>
      <c r="E62" s="36">
        <f t="shared" si="2"/>
        <v>268219152054.06992</v>
      </c>
    </row>
    <row r="63" spans="1:5" s="19" customFormat="1" ht="21" customHeight="1">
      <c r="A63" s="18" t="s">
        <v>86</v>
      </c>
      <c r="B63" s="34">
        <v>73585333535.43</v>
      </c>
      <c r="C63" s="40"/>
      <c r="D63" s="31" t="s">
        <v>97</v>
      </c>
      <c r="E63" s="36">
        <f t="shared" si="2"/>
        <v>341804485589.4999</v>
      </c>
    </row>
    <row r="64" spans="1:5" s="19" customFormat="1" ht="21" customHeight="1">
      <c r="A64" s="18" t="s">
        <v>25</v>
      </c>
      <c r="B64" s="40"/>
      <c r="C64" s="33">
        <v>45506984318.19995</v>
      </c>
      <c r="D64" s="31" t="s">
        <v>97</v>
      </c>
      <c r="E64" s="36">
        <f t="shared" si="2"/>
        <v>296297501271.2999</v>
      </c>
    </row>
    <row r="65" spans="1:5" s="19" customFormat="1" ht="21" customHeight="1">
      <c r="A65" s="18" t="s">
        <v>87</v>
      </c>
      <c r="B65" s="40"/>
      <c r="C65" s="33">
        <v>62482225807.05</v>
      </c>
      <c r="D65" s="31" t="s">
        <v>97</v>
      </c>
      <c r="E65" s="36">
        <f t="shared" si="2"/>
        <v>233815275464.24994</v>
      </c>
    </row>
    <row r="66" spans="1:5" s="19" customFormat="1" ht="21" customHeight="1">
      <c r="A66" s="18" t="s">
        <v>88</v>
      </c>
      <c r="B66" s="40"/>
      <c r="C66" s="33">
        <v>583855816.399902</v>
      </c>
      <c r="D66" s="31" t="s">
        <v>97</v>
      </c>
      <c r="E66" s="36">
        <f t="shared" si="2"/>
        <v>233231419647.85004</v>
      </c>
    </row>
    <row r="67" spans="1:5" s="19" customFormat="1" ht="21" customHeight="1">
      <c r="A67" s="18" t="s">
        <v>92</v>
      </c>
      <c r="B67" s="40"/>
      <c r="C67" s="33">
        <v>0.67</v>
      </c>
      <c r="D67" s="31" t="s">
        <v>97</v>
      </c>
      <c r="E67" s="36">
        <f t="shared" si="2"/>
        <v>233231419647.18002</v>
      </c>
    </row>
    <row r="68" spans="1:5" s="19" customFormat="1" ht="21" customHeight="1">
      <c r="A68" s="61" t="s">
        <v>104</v>
      </c>
      <c r="B68" s="40"/>
      <c r="C68" s="33">
        <v>21859968462.38</v>
      </c>
      <c r="D68" s="31" t="s">
        <v>97</v>
      </c>
      <c r="E68" s="36">
        <f t="shared" si="2"/>
        <v>211371451184.80002</v>
      </c>
    </row>
    <row r="69" spans="1:5" s="19" customFormat="1" ht="21" customHeight="1">
      <c r="A69" s="61" t="s">
        <v>106</v>
      </c>
      <c r="B69" s="40"/>
      <c r="C69" s="33">
        <v>0.28</v>
      </c>
      <c r="D69" s="31" t="s">
        <v>97</v>
      </c>
      <c r="E69" s="36">
        <f>B69+E68-C69</f>
        <v>211371451184.52002</v>
      </c>
    </row>
    <row r="70" spans="1:5" s="19" customFormat="1" ht="21" customHeight="1">
      <c r="A70" s="72" t="s">
        <v>108</v>
      </c>
      <c r="B70" s="40"/>
      <c r="C70" s="43">
        <v>0</v>
      </c>
      <c r="D70" s="31" t="s">
        <v>97</v>
      </c>
      <c r="E70" s="36">
        <f>B70+E69-C70</f>
        <v>211371451184.52002</v>
      </c>
    </row>
    <row r="71" spans="1:5" s="52" customFormat="1" ht="30" customHeight="1" thickBot="1">
      <c r="A71" s="49" t="s">
        <v>89</v>
      </c>
      <c r="B71" s="50">
        <f>SUM(B6:B67)</f>
        <v>614221396965.5399</v>
      </c>
      <c r="C71" s="50">
        <f>SUM(C6:C70)</f>
        <v>402849945781.0198</v>
      </c>
      <c r="D71" s="59" t="s">
        <v>80</v>
      </c>
      <c r="E71" s="51">
        <f>B71-C71</f>
        <v>211371451184.52014</v>
      </c>
    </row>
    <row r="72" spans="1:5" s="21" customFormat="1" ht="24.75" customHeight="1">
      <c r="A72" s="7" t="s">
        <v>90</v>
      </c>
      <c r="B72" s="33"/>
      <c r="C72" s="33"/>
      <c r="D72" s="20"/>
      <c r="E72" s="36"/>
    </row>
    <row r="73" spans="1:5" s="21" customFormat="1" ht="24.75" customHeight="1">
      <c r="A73" s="55" t="s">
        <v>5</v>
      </c>
      <c r="B73" s="34">
        <v>32684884.2</v>
      </c>
      <c r="C73" s="71"/>
      <c r="D73" s="20"/>
      <c r="E73" s="43">
        <v>0</v>
      </c>
    </row>
    <row r="74" spans="1:5" s="22" customFormat="1" ht="24.75" customHeight="1">
      <c r="A74" s="55" t="s">
        <v>4</v>
      </c>
      <c r="B74" s="34">
        <v>8796217793.67</v>
      </c>
      <c r="C74" s="71"/>
      <c r="D74" s="20"/>
      <c r="E74" s="43">
        <v>0</v>
      </c>
    </row>
    <row r="75" spans="1:5" s="24" customFormat="1" ht="24.75" customHeight="1">
      <c r="A75" s="55" t="s">
        <v>3</v>
      </c>
      <c r="B75" s="71"/>
      <c r="C75" s="34">
        <f>526758390911.62+650286970+430208411+739606932</f>
        <v>528578493224.62</v>
      </c>
      <c r="D75" s="23"/>
      <c r="E75" s="43">
        <v>0</v>
      </c>
    </row>
    <row r="76" spans="1:5" s="24" customFormat="1" ht="24.75" customHeight="1">
      <c r="A76" s="55" t="s">
        <v>2</v>
      </c>
      <c r="B76" s="34">
        <f>462018754372.56+6709778823+3119223342+11822152357</f>
        <v>483669908894.56</v>
      </c>
      <c r="C76" s="71"/>
      <c r="D76" s="23"/>
      <c r="E76" s="43">
        <v>0</v>
      </c>
    </row>
    <row r="77" spans="1:5" s="24" customFormat="1" ht="24.75" customHeight="1">
      <c r="A77" s="55" t="s">
        <v>102</v>
      </c>
      <c r="B77" s="71"/>
      <c r="C77" s="34">
        <f>43009869523+4051580805+779184988+9434688185</f>
        <v>57275323501</v>
      </c>
      <c r="D77" s="23"/>
      <c r="E77" s="43">
        <v>0</v>
      </c>
    </row>
    <row r="78" spans="1:7" s="24" customFormat="1" ht="24.75" customHeight="1">
      <c r="A78" s="60" t="s">
        <v>21</v>
      </c>
      <c r="B78" s="34">
        <f>58163959946.86-498515144.059999+1497668934.96-265325158.25</f>
        <v>58897788579.51</v>
      </c>
      <c r="C78" s="71"/>
      <c r="D78" s="23"/>
      <c r="E78" s="43">
        <v>0</v>
      </c>
      <c r="G78" s="62"/>
    </row>
    <row r="79" spans="1:5" s="24" customFormat="1" ht="24.75" customHeight="1">
      <c r="A79" s="55" t="s">
        <v>103</v>
      </c>
      <c r="B79" s="71"/>
      <c r="C79" s="34">
        <f>16296384909.25+637909789+909774289+2606437965</f>
        <v>20450506952.25</v>
      </c>
      <c r="D79" s="23"/>
      <c r="E79" s="43">
        <v>0</v>
      </c>
    </row>
    <row r="80" spans="1:5" s="22" customFormat="1" ht="24.75" customHeight="1">
      <c r="A80" s="55" t="s">
        <v>1</v>
      </c>
      <c r="B80" s="34">
        <v>209639930.56</v>
      </c>
      <c r="C80" s="71"/>
      <c r="D80" s="20"/>
      <c r="E80" s="43">
        <v>0</v>
      </c>
    </row>
    <row r="81" spans="1:5" s="22" customFormat="1" ht="24.75" customHeight="1">
      <c r="A81" s="55" t="s">
        <v>0</v>
      </c>
      <c r="B81" s="34">
        <v>255427708</v>
      </c>
      <c r="C81" s="71"/>
      <c r="D81" s="20"/>
      <c r="E81" s="43">
        <v>0</v>
      </c>
    </row>
    <row r="82" spans="1:5" s="25" customFormat="1" ht="24.75" customHeight="1">
      <c r="A82" s="7" t="s">
        <v>89</v>
      </c>
      <c r="B82" s="35">
        <f>SUM(B73:B81)</f>
        <v>551861667790.5</v>
      </c>
      <c r="C82" s="35">
        <f>SUM(C73:C81)</f>
        <v>606304323677.87</v>
      </c>
      <c r="D82" s="8" t="s">
        <v>93</v>
      </c>
      <c r="E82" s="37">
        <f>ABS(B82-C82)</f>
        <v>54442655887.369995</v>
      </c>
    </row>
    <row r="83" spans="1:5" s="25" customFormat="1" ht="24.75" customHeight="1">
      <c r="A83" s="7" t="s">
        <v>94</v>
      </c>
      <c r="B83" s="41"/>
      <c r="C83" s="35">
        <f>153786714629.32</f>
        <v>153786714629.32</v>
      </c>
      <c r="D83" s="8" t="s">
        <v>93</v>
      </c>
      <c r="E83" s="38">
        <f>C83</f>
        <v>153786714629.32</v>
      </c>
    </row>
    <row r="84" spans="1:7" s="54" customFormat="1" ht="24.75" customHeight="1" thickBot="1">
      <c r="A84" s="5" t="s">
        <v>95</v>
      </c>
      <c r="B84" s="53">
        <f>B71+B82+B83</f>
        <v>1166083064756.04</v>
      </c>
      <c r="C84" s="53">
        <f>C71+C82+C83</f>
        <v>1162940984088.2097</v>
      </c>
      <c r="D84" s="6" t="s">
        <v>80</v>
      </c>
      <c r="E84" s="39">
        <f>B84-C84</f>
        <v>3142080667.8303223</v>
      </c>
      <c r="G84" s="64"/>
    </row>
    <row r="85" spans="1:34" s="26" customFormat="1" ht="18.75" customHeight="1">
      <c r="A85" s="79" t="s">
        <v>109</v>
      </c>
      <c r="B85" s="80"/>
      <c r="C85" s="80"/>
      <c r="D85" s="80"/>
      <c r="E85" s="80"/>
      <c r="F85" s="63"/>
      <c r="G85" s="69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</row>
    <row r="86" spans="1:5" s="27" customFormat="1" ht="18.75" customHeight="1">
      <c r="A86" s="81" t="s">
        <v>107</v>
      </c>
      <c r="B86" s="82"/>
      <c r="C86" s="82"/>
      <c r="D86" s="82"/>
      <c r="E86" s="82"/>
    </row>
    <row r="87" spans="1:7" s="27" customFormat="1" ht="18.75" customHeight="1">
      <c r="A87" s="83" t="s">
        <v>110</v>
      </c>
      <c r="B87" s="83"/>
      <c r="C87" s="83"/>
      <c r="D87" s="83"/>
      <c r="E87" s="83"/>
      <c r="G87" s="70"/>
    </row>
    <row r="88" spans="1:5" s="27" customFormat="1" ht="18.75" customHeight="1">
      <c r="A88" s="81" t="s">
        <v>16</v>
      </c>
      <c r="B88" s="82"/>
      <c r="C88" s="82"/>
      <c r="D88" s="82"/>
      <c r="E88" s="82"/>
    </row>
    <row r="89" spans="1:5" s="27" customFormat="1" ht="18.75" customHeight="1">
      <c r="A89" s="81" t="s">
        <v>18</v>
      </c>
      <c r="B89" s="82"/>
      <c r="C89" s="82"/>
      <c r="D89" s="82"/>
      <c r="E89" s="82"/>
    </row>
    <row r="90" spans="1:5" s="27" customFormat="1" ht="18.75" customHeight="1">
      <c r="A90" s="81" t="s">
        <v>9</v>
      </c>
      <c r="B90" s="82"/>
      <c r="C90" s="82"/>
      <c r="D90" s="82"/>
      <c r="E90" s="82"/>
    </row>
    <row r="91" spans="1:5" s="27" customFormat="1" ht="18.75" customHeight="1">
      <c r="A91" s="81" t="s">
        <v>10</v>
      </c>
      <c r="B91" s="82"/>
      <c r="C91" s="82"/>
      <c r="D91" s="82"/>
      <c r="E91" s="82"/>
    </row>
    <row r="92" spans="1:5" s="27" customFormat="1" ht="18.75" customHeight="1">
      <c r="A92" s="81" t="s">
        <v>11</v>
      </c>
      <c r="B92" s="82"/>
      <c r="C92" s="82"/>
      <c r="D92" s="82"/>
      <c r="E92" s="82"/>
    </row>
    <row r="93" spans="1:5" s="27" customFormat="1" ht="18.75" customHeight="1">
      <c r="A93" s="81" t="s">
        <v>12</v>
      </c>
      <c r="B93" s="82"/>
      <c r="C93" s="82"/>
      <c r="D93" s="82"/>
      <c r="E93" s="82"/>
    </row>
    <row r="94" spans="1:5" s="27" customFormat="1" ht="18.75" customHeight="1">
      <c r="A94" s="81" t="s">
        <v>98</v>
      </c>
      <c r="B94" s="82"/>
      <c r="C94" s="82"/>
      <c r="D94" s="82"/>
      <c r="E94" s="82"/>
    </row>
    <row r="95" spans="1:5" s="27" customFormat="1" ht="18.75" customHeight="1">
      <c r="A95" s="81" t="s">
        <v>19</v>
      </c>
      <c r="B95" s="82"/>
      <c r="C95" s="82"/>
      <c r="D95" s="82"/>
      <c r="E95" s="82"/>
    </row>
    <row r="96" spans="1:5" s="27" customFormat="1" ht="18.75" customHeight="1">
      <c r="A96" s="58" t="s">
        <v>20</v>
      </c>
      <c r="B96" s="58"/>
      <c r="C96" s="58"/>
      <c r="D96" s="58"/>
      <c r="E96" s="58"/>
    </row>
    <row r="97" spans="1:5" s="27" customFormat="1" ht="18.75" customHeight="1">
      <c r="A97" s="81" t="s">
        <v>6</v>
      </c>
      <c r="B97" s="82"/>
      <c r="C97" s="82"/>
      <c r="D97" s="82"/>
      <c r="E97" s="82"/>
    </row>
    <row r="98" spans="1:5" s="27" customFormat="1" ht="18.75" customHeight="1">
      <c r="A98" s="84" t="s">
        <v>13</v>
      </c>
      <c r="B98" s="84"/>
      <c r="C98" s="84"/>
      <c r="D98" s="84"/>
      <c r="E98" s="84"/>
    </row>
    <row r="99" spans="1:5" s="27" customFormat="1" ht="18.75" customHeight="1">
      <c r="A99" s="81" t="s">
        <v>7</v>
      </c>
      <c r="B99" s="82"/>
      <c r="C99" s="82"/>
      <c r="D99" s="82"/>
      <c r="E99" s="82"/>
    </row>
    <row r="100" spans="1:5" s="27" customFormat="1" ht="18.75" customHeight="1">
      <c r="A100" s="84" t="s">
        <v>14</v>
      </c>
      <c r="B100" s="84"/>
      <c r="C100" s="84"/>
      <c r="D100" s="84"/>
      <c r="E100" s="84"/>
    </row>
    <row r="101" spans="1:5" s="27" customFormat="1" ht="18.75" customHeight="1">
      <c r="A101" s="81" t="s">
        <v>17</v>
      </c>
      <c r="B101" s="81"/>
      <c r="C101" s="81"/>
      <c r="D101" s="81"/>
      <c r="E101" s="81"/>
    </row>
    <row r="102" spans="1:5" s="27" customFormat="1" ht="18.75" customHeight="1">
      <c r="A102" s="84" t="s">
        <v>13</v>
      </c>
      <c r="B102" s="84"/>
      <c r="C102" s="84"/>
      <c r="D102" s="84"/>
      <c r="E102" s="84"/>
    </row>
    <row r="103" spans="1:5" s="27" customFormat="1" ht="18.75" customHeight="1">
      <c r="A103" s="85" t="s">
        <v>15</v>
      </c>
      <c r="B103" s="85"/>
      <c r="C103" s="85"/>
      <c r="D103" s="85"/>
      <c r="E103" s="85"/>
    </row>
    <row r="104" spans="1:5" s="27" customFormat="1" ht="18.75" customHeight="1">
      <c r="A104" s="81" t="s">
        <v>8</v>
      </c>
      <c r="B104" s="81"/>
      <c r="C104" s="81"/>
      <c r="D104" s="81"/>
      <c r="E104" s="81"/>
    </row>
    <row r="105" spans="1:5" s="27" customFormat="1" ht="18.75" customHeight="1">
      <c r="A105" s="84" t="s">
        <v>13</v>
      </c>
      <c r="B105" s="84"/>
      <c r="C105" s="84"/>
      <c r="D105" s="84"/>
      <c r="E105" s="84"/>
    </row>
    <row r="106" spans="1:5" s="27" customFormat="1" ht="18.75" customHeight="1">
      <c r="A106" s="85" t="s">
        <v>96</v>
      </c>
      <c r="B106" s="83"/>
      <c r="C106" s="83"/>
      <c r="D106" s="83"/>
      <c r="E106" s="83"/>
    </row>
    <row r="107" spans="1:5" s="11" customFormat="1" ht="16.5" customHeight="1">
      <c r="A107" s="9"/>
      <c r="B107" s="10"/>
      <c r="C107" s="10"/>
      <c r="D107" s="10"/>
      <c r="E107" s="10"/>
    </row>
    <row r="108" spans="1:5" s="10" customFormat="1" ht="16.5" customHeight="1">
      <c r="A108" s="12"/>
      <c r="B108" s="13"/>
      <c r="C108" s="13"/>
      <c r="D108" s="13"/>
      <c r="E108" s="13"/>
    </row>
    <row r="109" s="13" customFormat="1" ht="16.5" customHeight="1">
      <c r="A109" s="12"/>
    </row>
    <row r="110" s="13" customFormat="1" ht="16.5" customHeight="1">
      <c r="A110" s="12"/>
    </row>
    <row r="111" s="13" customFormat="1" ht="16.5" customHeight="1">
      <c r="A111" s="12"/>
    </row>
    <row r="112" s="13" customFormat="1" ht="16.5" customHeight="1">
      <c r="A112" s="12"/>
    </row>
    <row r="113" s="13" customFormat="1" ht="16.5" customHeight="1">
      <c r="A113" s="12"/>
    </row>
    <row r="114" s="13" customFormat="1" ht="16.5" customHeight="1">
      <c r="A114" s="12"/>
    </row>
    <row r="115" s="13" customFormat="1" ht="16.5" customHeight="1"/>
    <row r="116" s="13" customFormat="1" ht="16.5" customHeight="1"/>
    <row r="117" s="13" customFormat="1" ht="16.5" customHeight="1"/>
    <row r="118" s="13" customFormat="1" ht="16.5" customHeight="1"/>
    <row r="119" s="13" customFormat="1" ht="16.5" customHeight="1"/>
    <row r="120" s="13" customFormat="1" ht="16.5" customHeight="1"/>
    <row r="121" s="13" customFormat="1" ht="16.5" customHeight="1"/>
    <row r="122" s="13" customFormat="1" ht="16.5" customHeight="1"/>
    <row r="123" s="13" customFormat="1" ht="16.5" customHeight="1"/>
    <row r="124" s="13" customFormat="1" ht="16.5" customHeight="1"/>
    <row r="125" s="13" customFormat="1" ht="16.5" customHeight="1"/>
    <row r="126" spans="1:5" s="13" customFormat="1" ht="16.5" customHeight="1">
      <c r="A126"/>
      <c r="B126"/>
      <c r="C126"/>
      <c r="D126"/>
      <c r="E126"/>
    </row>
    <row r="127" ht="16.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</sheetData>
  <sheetProtection/>
  <mergeCells count="25">
    <mergeCell ref="A102:E102"/>
    <mergeCell ref="A106:E106"/>
    <mergeCell ref="A104:E104"/>
    <mergeCell ref="A103:E103"/>
    <mergeCell ref="A105:E105"/>
    <mergeCell ref="A99:E99"/>
    <mergeCell ref="A100:E100"/>
    <mergeCell ref="A101:E101"/>
    <mergeCell ref="A98:E98"/>
    <mergeCell ref="A93:E93"/>
    <mergeCell ref="A94:E94"/>
    <mergeCell ref="A95:E95"/>
    <mergeCell ref="A97:E97"/>
    <mergeCell ref="A89:E89"/>
    <mergeCell ref="A90:E90"/>
    <mergeCell ref="A91:E91"/>
    <mergeCell ref="A92:E92"/>
    <mergeCell ref="A85:E85"/>
    <mergeCell ref="A86:E86"/>
    <mergeCell ref="A87:E87"/>
    <mergeCell ref="A88:E88"/>
    <mergeCell ref="D4:E4"/>
    <mergeCell ref="A3:E3"/>
    <mergeCell ref="A2:E2"/>
    <mergeCell ref="A1:E1"/>
  </mergeCells>
  <printOptions horizontalCentered="1"/>
  <pageMargins left="0.5118110236220472" right="0.5118110236220472" top="0.6692913385826772" bottom="0.7874015748031497" header="0.3937007874015748" footer="0.5118110236220472"/>
  <pageSetup horizontalDpi="600" verticalDpi="600" orientation="portrait" paperSize="9" scale="91" r:id="rId2"/>
  <rowBreaks count="2" manualBreakCount="2">
    <brk id="36" max="255" man="1"/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dgbasuser</dc:creator>
  <cp:keywords/>
  <dc:description/>
  <cp:lastModifiedBy>user</cp:lastModifiedBy>
  <cp:lastPrinted>2015-04-21T10:24:18Z</cp:lastPrinted>
  <dcterms:created xsi:type="dcterms:W3CDTF">2012-04-20T10:50:19Z</dcterms:created>
  <dcterms:modified xsi:type="dcterms:W3CDTF">2015-04-26T01:22:27Z</dcterms:modified>
  <cp:category/>
  <cp:version/>
  <cp:contentType/>
  <cp:contentStatus/>
</cp:coreProperties>
</file>