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8445" windowHeight="4470" activeTab="0"/>
  </bookViews>
  <sheets>
    <sheet name="歲入歲出對照表" sheetId="1" r:id="rId1"/>
  </sheets>
  <definedNames>
    <definedName name="_xlnm.Print_Area" localSheetId="0">'歲入歲出對照表'!$A$1:$F$25</definedName>
  </definedNames>
  <calcPr fullCalcOnLoad="1"/>
</workbook>
</file>

<file path=xl/sharedStrings.xml><?xml version="1.0" encoding="utf-8"?>
<sst xmlns="http://schemas.openxmlformats.org/spreadsheetml/2006/main" count="29" uniqueCount="29">
  <si>
    <t>增減％</t>
  </si>
  <si>
    <t>總額％</t>
  </si>
  <si>
    <t>中央政府總決算</t>
  </si>
  <si>
    <t>占決算</t>
  </si>
  <si>
    <r>
      <t>百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0"/>
      </rPr>
      <t>分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0"/>
      </rPr>
      <t>比</t>
    </r>
  </si>
  <si>
    <r>
      <t>預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數</t>
    </r>
  </si>
  <si>
    <r>
      <t>決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0"/>
      </rPr>
      <t>數</t>
    </r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</si>
  <si>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較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增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數</t>
    </r>
  </si>
  <si>
    <t>歲入歲出簡明比較分析表</t>
  </si>
  <si>
    <r>
      <t xml:space="preserve">    1.</t>
    </r>
    <r>
      <rPr>
        <sz val="12"/>
        <rFont val="新細明體"/>
        <family val="0"/>
      </rPr>
      <t>一般政務支出</t>
    </r>
  </si>
  <si>
    <r>
      <t xml:space="preserve">    2.</t>
    </r>
    <r>
      <rPr>
        <sz val="12"/>
        <rFont val="新細明體"/>
        <family val="0"/>
      </rPr>
      <t>國防支出</t>
    </r>
  </si>
  <si>
    <r>
      <t xml:space="preserve">    3.</t>
    </r>
    <r>
      <rPr>
        <sz val="12"/>
        <rFont val="新細明體"/>
        <family val="0"/>
      </rPr>
      <t>教育科學文化支出</t>
    </r>
  </si>
  <si>
    <r>
      <t xml:space="preserve">    4.</t>
    </r>
    <r>
      <rPr>
        <sz val="12"/>
        <rFont val="新細明體"/>
        <family val="0"/>
      </rPr>
      <t>經濟發展支出</t>
    </r>
  </si>
  <si>
    <r>
      <t xml:space="preserve">    5.</t>
    </r>
    <r>
      <rPr>
        <sz val="12"/>
        <rFont val="新細明體"/>
        <family val="0"/>
      </rPr>
      <t>社會福利支出</t>
    </r>
  </si>
  <si>
    <r>
      <t xml:space="preserve"> </t>
    </r>
    <r>
      <rPr>
        <sz val="12"/>
        <rFont val="Times New Roman"/>
        <family val="1"/>
      </rPr>
      <t xml:space="preserve">   6.</t>
    </r>
    <r>
      <rPr>
        <sz val="11"/>
        <rFont val="新細明體"/>
        <family val="1"/>
      </rPr>
      <t>社區發展及環境保護支出</t>
    </r>
  </si>
  <si>
    <r>
      <t xml:space="preserve">    7.</t>
    </r>
    <r>
      <rPr>
        <sz val="12"/>
        <rFont val="新細明體"/>
        <family val="0"/>
      </rPr>
      <t>退休撫卹支出</t>
    </r>
  </si>
  <si>
    <r>
      <t xml:space="preserve">    8.</t>
    </r>
    <r>
      <rPr>
        <sz val="12"/>
        <rFont val="新細明體"/>
        <family val="0"/>
      </rPr>
      <t>債務支出</t>
    </r>
  </si>
  <si>
    <r>
      <t xml:space="preserve">    9.</t>
    </r>
    <r>
      <rPr>
        <sz val="12"/>
        <rFont val="新細明體"/>
        <family val="0"/>
      </rPr>
      <t>一般補助及其他支出</t>
    </r>
  </si>
  <si>
    <r>
      <t xml:space="preserve">    1.</t>
    </r>
    <r>
      <rPr>
        <sz val="12"/>
        <rFont val="新細明體"/>
        <family val="0"/>
      </rPr>
      <t>稅課及專賣收入</t>
    </r>
  </si>
  <si>
    <r>
      <t xml:space="preserve">    2.</t>
    </r>
    <r>
      <rPr>
        <sz val="12"/>
        <rFont val="新細明體"/>
        <family val="0"/>
      </rPr>
      <t>營業盈餘及事業收入</t>
    </r>
  </si>
  <si>
    <r>
      <t xml:space="preserve">    3.</t>
    </r>
    <r>
      <rPr>
        <sz val="12"/>
        <rFont val="新細明體"/>
        <family val="0"/>
      </rPr>
      <t>規費及罰款收入</t>
    </r>
  </si>
  <si>
    <r>
      <t xml:space="preserve">    4.</t>
    </r>
    <r>
      <rPr>
        <sz val="12"/>
        <rFont val="新細明體"/>
        <family val="0"/>
      </rPr>
      <t>財產收入</t>
    </r>
  </si>
  <si>
    <r>
      <t xml:space="preserve">    5.</t>
    </r>
    <r>
      <rPr>
        <sz val="12"/>
        <rFont val="新細明體"/>
        <family val="0"/>
      </rPr>
      <t>其他收入</t>
    </r>
  </si>
  <si>
    <t>一、歲入合計</t>
  </si>
  <si>
    <t>二、歲出合計</t>
  </si>
  <si>
    <t>三、歲入歲出餘絀</t>
  </si>
  <si>
    <t>單位：新臺幣元</t>
  </si>
  <si>
    <r>
      <t>項</t>
    </r>
    <r>
      <rPr>
        <sz val="12"/>
        <rFont val="Times New Roman"/>
        <family val="1"/>
      </rPr>
      <t xml:space="preserve">                          </t>
    </r>
    <r>
      <rPr>
        <sz val="12"/>
        <rFont val="新細明體"/>
        <family val="0"/>
      </rPr>
      <t>目</t>
    </r>
  </si>
  <si>
    <r>
      <t xml:space="preserve">                    </t>
    </r>
    <r>
      <rPr>
        <sz val="12"/>
        <rFont val="新細明體"/>
        <family val="0"/>
      </rPr>
      <t>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國</t>
    </r>
    <r>
      <rPr>
        <sz val="12"/>
        <rFont val="Times New Roman"/>
        <family val="1"/>
      </rPr>
      <t xml:space="preserve">   93  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度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</si>
</sst>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#,##0.000;\-#,##0.000;&quot;…&quot;"/>
    <numFmt numFmtId="193" formatCode="#,##0.0;\-#,##0.0;&quot;…&quot;"/>
    <numFmt numFmtId="194" formatCode="0.0_);[Red]\(0.0\)"/>
    <numFmt numFmtId="195" formatCode="#,##0.000;[Red]\-#,##0.000;&quot;…&quot;"/>
  </numFmts>
  <fonts count="19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b/>
      <u val="single"/>
      <sz val="1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sz val="9"/>
      <name val="新細明體"/>
      <family val="1"/>
    </font>
    <font>
      <b/>
      <u val="single"/>
      <sz val="20"/>
      <name val="細明體"/>
      <family val="3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標楷體"/>
      <family val="4"/>
    </font>
    <font>
      <b/>
      <u val="single"/>
      <sz val="24"/>
      <name val="細明體"/>
      <family val="3"/>
    </font>
    <font>
      <sz val="11"/>
      <name val="細明體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1" xfId="0" applyFont="1" applyBorder="1" applyAlignment="1">
      <alignment horizontal="left"/>
    </xf>
    <xf numFmtId="0" fontId="10" fillId="0" borderId="0" xfId="0" applyFont="1" applyAlignment="1">
      <alignment/>
    </xf>
    <xf numFmtId="0" fontId="5" fillId="0" borderId="1" xfId="0" applyFont="1" applyBorder="1" applyAlignment="1">
      <alignment/>
    </xf>
    <xf numFmtId="183" fontId="9" fillId="0" borderId="1" xfId="0" applyNumberFormat="1" applyFont="1" applyBorder="1" applyAlignment="1">
      <alignment horizontal="right"/>
    </xf>
    <xf numFmtId="183" fontId="5" fillId="0" borderId="1" xfId="0" applyNumberFormat="1" applyFont="1" applyBorder="1" applyAlignment="1">
      <alignment horizontal="right"/>
    </xf>
    <xf numFmtId="183" fontId="5" fillId="0" borderId="1" xfId="0" applyNumberFormat="1" applyFont="1" applyBorder="1" applyAlignment="1">
      <alignment horizontal="right"/>
    </xf>
    <xf numFmtId="183" fontId="5" fillId="0" borderId="0" xfId="0" applyNumberFormat="1" applyFont="1" applyAlignment="1">
      <alignment horizontal="right"/>
    </xf>
    <xf numFmtId="0" fontId="13" fillId="0" borderId="0" xfId="0" applyFont="1" applyAlignment="1">
      <alignment horizontal="centerContinuous" vertical="top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vertical="top"/>
    </xf>
    <xf numFmtId="183" fontId="15" fillId="0" borderId="1" xfId="0" applyNumberFormat="1" applyFont="1" applyBorder="1" applyAlignment="1">
      <alignment horizontal="right"/>
    </xf>
    <xf numFmtId="189" fontId="14" fillId="0" borderId="1" xfId="0" applyNumberFormat="1" applyFont="1" applyBorder="1" applyAlignment="1">
      <alignment horizontal="right"/>
    </xf>
    <xf numFmtId="189" fontId="15" fillId="0" borderId="1" xfId="0" applyNumberFormat="1" applyFont="1" applyBorder="1" applyAlignment="1">
      <alignment horizontal="right"/>
    </xf>
    <xf numFmtId="183" fontId="0" fillId="0" borderId="0" xfId="0" applyNumberFormat="1" applyFont="1" applyAlignment="1">
      <alignment/>
    </xf>
    <xf numFmtId="193" fontId="14" fillId="0" borderId="1" xfId="0" applyNumberFormat="1" applyFont="1" applyBorder="1" applyAlignment="1">
      <alignment horizontal="right"/>
    </xf>
    <xf numFmtId="193" fontId="9" fillId="0" borderId="0" xfId="0" applyNumberFormat="1" applyFont="1" applyAlignment="1">
      <alignment horizontal="right"/>
    </xf>
    <xf numFmtId="193" fontId="15" fillId="0" borderId="1" xfId="0" applyNumberFormat="1" applyFont="1" applyBorder="1" applyAlignment="1">
      <alignment horizontal="right"/>
    </xf>
    <xf numFmtId="193" fontId="5" fillId="0" borderId="0" xfId="0" applyNumberFormat="1" applyFont="1" applyAlignment="1">
      <alignment horizontal="right"/>
    </xf>
    <xf numFmtId="195" fontId="0" fillId="0" borderId="0" xfId="0" applyNumberFormat="1" applyFont="1" applyAlignment="1">
      <alignment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16" fillId="0" borderId="1" xfId="0" applyFont="1" applyBorder="1" applyAlignment="1">
      <alignment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89" fontId="9" fillId="0" borderId="7" xfId="0" applyNumberFormat="1" applyFont="1" applyBorder="1" applyAlignment="1">
      <alignment horizontal="right"/>
    </xf>
    <xf numFmtId="183" fontId="14" fillId="0" borderId="8" xfId="0" applyNumberFormat="1" applyFont="1" applyBorder="1" applyAlignment="1">
      <alignment horizontal="right"/>
    </xf>
    <xf numFmtId="183" fontId="9" fillId="0" borderId="9" xfId="0" applyNumberFormat="1" applyFont="1" applyBorder="1" applyAlignment="1">
      <alignment horizontal="right"/>
    </xf>
    <xf numFmtId="0" fontId="16" fillId="0" borderId="7" xfId="0" applyFont="1" applyBorder="1" applyAlignment="1" quotePrefix="1">
      <alignment horizontal="left"/>
    </xf>
    <xf numFmtId="0" fontId="0" fillId="0" borderId="1" xfId="0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zoomScale="80" zoomScaleNormal="80" workbookViewId="0" topLeftCell="A13">
      <selection activeCell="D17" sqref="D17"/>
    </sheetView>
  </sheetViews>
  <sheetFormatPr defaultColWidth="9.00390625" defaultRowHeight="16.5"/>
  <cols>
    <col min="1" max="1" width="26.00390625" style="16" customWidth="1"/>
    <col min="2" max="3" width="18.625" style="16" customWidth="1"/>
    <col min="4" max="4" width="17.875" style="16" customWidth="1"/>
    <col min="5" max="5" width="6.25390625" style="16" customWidth="1"/>
    <col min="6" max="6" width="6.75390625" style="16" customWidth="1"/>
    <col min="7" max="16384" width="8.875" style="16" customWidth="1"/>
  </cols>
  <sheetData>
    <row r="1" spans="1:6" ht="30" customHeight="1">
      <c r="A1" s="15" t="s">
        <v>2</v>
      </c>
      <c r="B1" s="7"/>
      <c r="C1" s="7"/>
      <c r="D1" s="7"/>
      <c r="E1" s="7"/>
      <c r="F1" s="7"/>
    </row>
    <row r="2" spans="1:6" ht="32.25">
      <c r="A2" s="33" t="s">
        <v>8</v>
      </c>
      <c r="B2" s="1"/>
      <c r="C2" s="1"/>
      <c r="D2" s="1"/>
      <c r="E2" s="1"/>
      <c r="F2" s="1"/>
    </row>
    <row r="3" spans="2:6" ht="20.25" customHeight="1" thickBot="1">
      <c r="B3" s="35" t="s">
        <v>28</v>
      </c>
      <c r="C3" s="6"/>
      <c r="D3" s="6"/>
      <c r="E3" s="6"/>
      <c r="F3" s="34" t="s">
        <v>26</v>
      </c>
    </row>
    <row r="4" spans="1:6" ht="19.5" customHeight="1">
      <c r="A4" s="4"/>
      <c r="B4" s="4"/>
      <c r="C4" s="4"/>
      <c r="D4" s="4"/>
      <c r="E4" s="30" t="s">
        <v>4</v>
      </c>
      <c r="F4" s="31"/>
    </row>
    <row r="5" spans="1:6" ht="19.5" customHeight="1">
      <c r="A5" s="40" t="s">
        <v>27</v>
      </c>
      <c r="B5" s="17" t="s">
        <v>5</v>
      </c>
      <c r="C5" s="17" t="s">
        <v>6</v>
      </c>
      <c r="D5" s="17" t="s">
        <v>7</v>
      </c>
      <c r="E5" s="41" t="s">
        <v>0</v>
      </c>
      <c r="F5" s="28" t="s">
        <v>3</v>
      </c>
    </row>
    <row r="6" spans="1:6" ht="16.5">
      <c r="A6" s="3"/>
      <c r="B6" s="3"/>
      <c r="C6" s="3"/>
      <c r="D6" s="3"/>
      <c r="E6" s="42"/>
      <c r="F6" s="29" t="s">
        <v>1</v>
      </c>
    </row>
    <row r="7" spans="1:6" ht="33" customHeight="1">
      <c r="A7" s="32" t="s">
        <v>23</v>
      </c>
      <c r="B7" s="11">
        <f>SUM(B8:B12)</f>
        <v>1349453316000</v>
      </c>
      <c r="C7" s="11">
        <f>SUM(C8:C12)</f>
        <v>1367581251885.41</v>
      </c>
      <c r="D7" s="20">
        <f>SUM(D8:D12)</f>
        <v>18127935885.410004</v>
      </c>
      <c r="E7" s="23">
        <f>(D7*100/B7)</f>
        <v>1.3433540583044523</v>
      </c>
      <c r="F7" s="24">
        <f>C7*100/C7</f>
        <v>100</v>
      </c>
    </row>
    <row r="8" spans="1:7" ht="33" customHeight="1">
      <c r="A8" s="8" t="s">
        <v>18</v>
      </c>
      <c r="B8" s="13">
        <v>903088000000</v>
      </c>
      <c r="C8" s="13">
        <v>916620955818</v>
      </c>
      <c r="D8" s="21">
        <f>C8-B8</f>
        <v>13532955818</v>
      </c>
      <c r="E8" s="25">
        <f>(D8*100/B8)</f>
        <v>1.4985201683556864</v>
      </c>
      <c r="F8" s="26">
        <f>C8*100/$C$7</f>
        <v>67.02497234108061</v>
      </c>
      <c r="G8" s="27"/>
    </row>
    <row r="9" spans="1:6" ht="33" customHeight="1">
      <c r="A9" s="8" t="s">
        <v>19</v>
      </c>
      <c r="B9" s="13">
        <v>292360532000</v>
      </c>
      <c r="C9" s="13">
        <v>282979874394.13</v>
      </c>
      <c r="D9" s="21">
        <f>C9-B9</f>
        <v>-9380657605.869995</v>
      </c>
      <c r="E9" s="25">
        <f>-D9*100/B9</f>
        <v>3.208592330058421</v>
      </c>
      <c r="F9" s="26">
        <f>C9*100/$C$7</f>
        <v>20.691997203383785</v>
      </c>
    </row>
    <row r="10" spans="1:6" ht="33" customHeight="1">
      <c r="A10" s="8" t="s">
        <v>20</v>
      </c>
      <c r="B10" s="13">
        <v>73077800000</v>
      </c>
      <c r="C10" s="13">
        <v>75733896954</v>
      </c>
      <c r="D10" s="21">
        <f>C10-B10</f>
        <v>2656096954</v>
      </c>
      <c r="E10" s="25">
        <f>(D10*100/B10)</f>
        <v>3.634615374299719</v>
      </c>
      <c r="F10" s="26">
        <f>C10*100/$C$7</f>
        <v>5.537798712112337</v>
      </c>
    </row>
    <row r="11" spans="1:6" ht="33" customHeight="1">
      <c r="A11" s="8" t="s">
        <v>21</v>
      </c>
      <c r="B11" s="13">
        <v>64005278000</v>
      </c>
      <c r="C11" s="13">
        <v>70407372910</v>
      </c>
      <c r="D11" s="21">
        <f>C11-B11</f>
        <v>6402094910</v>
      </c>
      <c r="E11" s="25">
        <f>(D11*100/B11)</f>
        <v>10.002448407457898</v>
      </c>
      <c r="F11" s="26">
        <v>5.2</v>
      </c>
    </row>
    <row r="12" spans="1:6" ht="33" customHeight="1">
      <c r="A12" s="8" t="s">
        <v>22</v>
      </c>
      <c r="B12" s="13">
        <v>16921706000</v>
      </c>
      <c r="C12" s="13">
        <v>21839151809.28</v>
      </c>
      <c r="D12" s="21">
        <f>C12-B12</f>
        <v>4917445809.279999</v>
      </c>
      <c r="E12" s="25">
        <f>D12*100/B12</f>
        <v>29.059988450809858</v>
      </c>
      <c r="F12" s="26">
        <v>1.6</v>
      </c>
    </row>
    <row r="13" spans="1:6" ht="29.25" customHeight="1">
      <c r="A13" s="5"/>
      <c r="B13" s="13"/>
      <c r="C13" s="13"/>
      <c r="D13" s="19"/>
      <c r="E13" s="25"/>
      <c r="F13" s="26"/>
    </row>
    <row r="14" spans="1:6" ht="33" customHeight="1">
      <c r="A14" s="32" t="s">
        <v>24</v>
      </c>
      <c r="B14" s="11">
        <f>SUM(B15:B23)</f>
        <v>1597269910000</v>
      </c>
      <c r="C14" s="11">
        <f>SUM(C15:C23)</f>
        <v>1565229330188</v>
      </c>
      <c r="D14" s="20">
        <f>SUM(D15:D23)</f>
        <v>-32040579812</v>
      </c>
      <c r="E14" s="23">
        <f aca="true" t="shared" si="0" ref="E14:E23">-(D14*100/B14)</f>
        <v>2.0059590186607847</v>
      </c>
      <c r="F14" s="24">
        <f>C14*100/C14</f>
        <v>100</v>
      </c>
    </row>
    <row r="15" spans="1:7" ht="33" customHeight="1">
      <c r="A15" s="2" t="s">
        <v>9</v>
      </c>
      <c r="B15" s="13">
        <v>172502629000</v>
      </c>
      <c r="C15" s="13">
        <v>164235235474</v>
      </c>
      <c r="D15" s="21">
        <f aca="true" t="shared" si="1" ref="D15:D23">C15-B15</f>
        <v>-8267393526</v>
      </c>
      <c r="E15" s="25">
        <f t="shared" si="0"/>
        <v>4.792618856840726</v>
      </c>
      <c r="F15" s="26">
        <f aca="true" t="shared" si="2" ref="F15:F23">C15*100/$C$14</f>
        <v>10.492726676305873</v>
      </c>
      <c r="G15" s="22"/>
    </row>
    <row r="16" spans="1:6" ht="33" customHeight="1">
      <c r="A16" s="2" t="s">
        <v>10</v>
      </c>
      <c r="B16" s="13">
        <v>250949359000</v>
      </c>
      <c r="C16" s="13">
        <v>248914866503</v>
      </c>
      <c r="D16" s="21">
        <f t="shared" si="1"/>
        <v>-2034492497</v>
      </c>
      <c r="E16" s="25">
        <f t="shared" si="0"/>
        <v>0.8107183477603543</v>
      </c>
      <c r="F16" s="26">
        <f t="shared" si="2"/>
        <v>15.902772948492013</v>
      </c>
    </row>
    <row r="17" spans="1:6" ht="33" customHeight="1">
      <c r="A17" s="2" t="s">
        <v>11</v>
      </c>
      <c r="B17" s="13">
        <v>306975112000</v>
      </c>
      <c r="C17" s="13">
        <v>302056980519</v>
      </c>
      <c r="D17" s="21">
        <f t="shared" si="1"/>
        <v>-4918131481</v>
      </c>
      <c r="E17" s="25">
        <f t="shared" si="0"/>
        <v>1.6021271069688543</v>
      </c>
      <c r="F17" s="26">
        <f t="shared" si="2"/>
        <v>19.297937669154198</v>
      </c>
    </row>
    <row r="18" spans="1:6" ht="33" customHeight="1">
      <c r="A18" s="2" t="s">
        <v>12</v>
      </c>
      <c r="B18" s="13">
        <v>251943317000</v>
      </c>
      <c r="C18" s="13">
        <v>248888297620</v>
      </c>
      <c r="D18" s="21">
        <f t="shared" si="1"/>
        <v>-3055019380</v>
      </c>
      <c r="E18" s="25">
        <f t="shared" si="0"/>
        <v>1.2125820269326693</v>
      </c>
      <c r="F18" s="26">
        <f t="shared" si="2"/>
        <v>15.90107550502558</v>
      </c>
    </row>
    <row r="19" spans="1:6" ht="33" customHeight="1">
      <c r="A19" s="2" t="s">
        <v>13</v>
      </c>
      <c r="B19" s="13">
        <v>282939247000</v>
      </c>
      <c r="C19" s="13">
        <v>280159703120</v>
      </c>
      <c r="D19" s="21">
        <f t="shared" si="1"/>
        <v>-2779543880</v>
      </c>
      <c r="E19" s="25">
        <f t="shared" si="0"/>
        <v>0.9823818750744042</v>
      </c>
      <c r="F19" s="26">
        <f t="shared" si="2"/>
        <v>17.898955617343944</v>
      </c>
    </row>
    <row r="20" spans="1:6" ht="33" customHeight="1">
      <c r="A20" s="10" t="s">
        <v>14</v>
      </c>
      <c r="B20" s="12">
        <v>25138659000</v>
      </c>
      <c r="C20" s="12">
        <v>24780699914</v>
      </c>
      <c r="D20" s="21">
        <f t="shared" si="1"/>
        <v>-357959086</v>
      </c>
      <c r="E20" s="25">
        <f t="shared" si="0"/>
        <v>1.4239386675319474</v>
      </c>
      <c r="F20" s="26">
        <f t="shared" si="2"/>
        <v>1.5831993073515678</v>
      </c>
    </row>
    <row r="21" spans="1:6" ht="33" customHeight="1">
      <c r="A21" s="2" t="s">
        <v>15</v>
      </c>
      <c r="B21" s="13">
        <v>124217089000</v>
      </c>
      <c r="C21" s="13">
        <v>123116640068</v>
      </c>
      <c r="D21" s="21">
        <f t="shared" si="1"/>
        <v>-1100448932</v>
      </c>
      <c r="E21" s="25">
        <f t="shared" si="0"/>
        <v>0.8859078415531054</v>
      </c>
      <c r="F21" s="26">
        <f t="shared" si="2"/>
        <v>7.865725340912979</v>
      </c>
    </row>
    <row r="22" spans="1:6" ht="33" customHeight="1">
      <c r="A22" s="2" t="s">
        <v>16</v>
      </c>
      <c r="B22" s="13">
        <v>133361868000</v>
      </c>
      <c r="C22" s="13">
        <v>127055046013</v>
      </c>
      <c r="D22" s="21">
        <f t="shared" si="1"/>
        <v>-6306821987</v>
      </c>
      <c r="E22" s="25">
        <f t="shared" si="0"/>
        <v>4.729104414614229</v>
      </c>
      <c r="F22" s="26">
        <f t="shared" si="2"/>
        <v>8.117343801482393</v>
      </c>
    </row>
    <row r="23" spans="1:6" ht="33" customHeight="1">
      <c r="A23" s="2" t="s">
        <v>17</v>
      </c>
      <c r="B23" s="13">
        <v>49242630000</v>
      </c>
      <c r="C23" s="13">
        <v>46021860957</v>
      </c>
      <c r="D23" s="21">
        <f t="shared" si="1"/>
        <v>-3220769043</v>
      </c>
      <c r="E23" s="25">
        <f t="shared" si="0"/>
        <v>6.54061134224553</v>
      </c>
      <c r="F23" s="26">
        <f t="shared" si="2"/>
        <v>2.940263133931454</v>
      </c>
    </row>
    <row r="24" spans="1:6" ht="30.75" customHeight="1">
      <c r="A24" s="2"/>
      <c r="B24" s="13"/>
      <c r="C24" s="13"/>
      <c r="D24" s="19"/>
      <c r="E24" s="19"/>
      <c r="F24" s="14"/>
    </row>
    <row r="25" spans="1:6" s="18" customFormat="1" ht="33" customHeight="1" thickBot="1">
      <c r="A25" s="39" t="s">
        <v>25</v>
      </c>
      <c r="B25" s="36">
        <f>B7-B14</f>
        <v>-247816594000</v>
      </c>
      <c r="C25" s="36">
        <f>C7-C14</f>
        <v>-197648078302.5901</v>
      </c>
      <c r="D25" s="36">
        <f>C25-B25</f>
        <v>50168515697.40991</v>
      </c>
      <c r="E25" s="37">
        <f>-D25/B25*100</f>
        <v>20.244211611353965</v>
      </c>
      <c r="F25" s="38">
        <v>0</v>
      </c>
    </row>
    <row r="26" ht="16.5">
      <c r="A26" s="9"/>
    </row>
    <row r="27" ht="16.5">
      <c r="A27" s="9"/>
    </row>
  </sheetData>
  <mergeCells count="1">
    <mergeCell ref="E5:E6"/>
  </mergeCells>
  <printOptions horizontalCentered="1"/>
  <pageMargins left="0.1968503937007874" right="0.1968503937007874" top="0.7874015748031497" bottom="0.9055118110236221" header="0.3937007874015748" footer="0.5118110236220472"/>
  <pageSetup horizontalDpi="600" verticalDpi="600" orientation="portrait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temp</cp:lastModifiedBy>
  <cp:lastPrinted>2005-04-09T07:14:15Z</cp:lastPrinted>
  <dcterms:created xsi:type="dcterms:W3CDTF">1997-09-09T10:28:37Z</dcterms:created>
  <dcterms:modified xsi:type="dcterms:W3CDTF">2005-11-15T09:16:22Z</dcterms:modified>
  <cp:category/>
  <cp:version/>
  <cp:contentType/>
  <cp:contentStatus/>
</cp:coreProperties>
</file>