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8445" windowHeight="4470" tabRatio="603" activeTab="0"/>
  </bookViews>
  <sheets>
    <sheet name="投資目錄" sheetId="1" r:id="rId1"/>
  </sheets>
  <definedNames>
    <definedName name="_xlnm.Print_Area" localSheetId="0">'投資目錄'!$A$1:$D$149</definedName>
    <definedName name="_xlnm.Print_Titles" localSheetId="0">'投資目錄'!$3:$4</definedName>
  </definedNames>
  <calcPr fullCalcOnLoad="1"/>
</workbook>
</file>

<file path=xl/comments1.xml><?xml version="1.0" encoding="utf-8"?>
<comments xmlns="http://schemas.openxmlformats.org/spreadsheetml/2006/main">
  <authors>
    <author>Q103</author>
  </authors>
  <commentList>
    <comment ref="D14" authorId="0">
      <text>
        <r>
          <rPr>
            <sz val="9"/>
            <rFont val="新細明體"/>
            <family val="1"/>
          </rPr>
          <t>內政部營建署投資自來水公司其中已獲致股票部分全數移轉至經濟部餘</t>
        </r>
        <r>
          <rPr>
            <sz val="9"/>
            <rFont val="Times New Roman"/>
            <family val="1"/>
          </rPr>
          <t>171875</t>
        </r>
        <r>
          <rPr>
            <sz val="9"/>
            <rFont val="新細明體"/>
            <family val="1"/>
          </rPr>
          <t xml:space="preserve">元因尚未獲致股票但因已投資支出惟會計室帳列暫府款擬俟獲股後轉正另查自來水公司係作預收資本
</t>
        </r>
      </text>
    </comment>
    <comment ref="A118" authorId="0">
      <text>
        <r>
          <rPr>
            <b/>
            <sz val="9"/>
            <rFont val="新細明體"/>
            <family val="1"/>
          </rPr>
          <t>Q103:</t>
        </r>
        <r>
          <rPr>
            <sz val="9"/>
            <rFont val="新細明體"/>
            <family val="1"/>
          </rPr>
          <t xml:space="preserve">
正確為1,110,791,530農委會填報錯誤--已電洽有審計部逕正</t>
        </r>
      </text>
    </comment>
  </commentList>
</comments>
</file>

<file path=xl/sharedStrings.xml><?xml version="1.0" encoding="utf-8"?>
<sst xmlns="http://schemas.openxmlformats.org/spreadsheetml/2006/main" count="186" uniqueCount="129">
  <si>
    <t>經濟部主管</t>
  </si>
  <si>
    <t>財政部主管</t>
  </si>
  <si>
    <t>交通部主管</t>
  </si>
  <si>
    <t>行政院主管</t>
  </si>
  <si>
    <t xml:space="preserve">  水資源作業基金</t>
  </si>
  <si>
    <t>單位：新臺幣元</t>
  </si>
  <si>
    <t xml:space="preserve">  臺灣菸酒股份有限公司</t>
  </si>
  <si>
    <t xml:space="preserve">  臺灣汽車客運股份有限公司</t>
  </si>
  <si>
    <t>…</t>
  </si>
  <si>
    <t xml:space="preserve">  臺灣中小企業銀行股份有限公司</t>
  </si>
  <si>
    <t xml:space="preserve">  臺灣工礦股份有限公司</t>
  </si>
  <si>
    <t xml:space="preserve">  臺鹽實業股份有限公司</t>
  </si>
  <si>
    <t>一、國營事業部分</t>
  </si>
  <si>
    <t xml:space="preserve">  中國輸出入銀行</t>
  </si>
  <si>
    <t xml:space="preserve">  臺灣銀行股份有限公司</t>
  </si>
  <si>
    <t xml:space="preserve">  臺灣土地銀行股份有限公司</t>
  </si>
  <si>
    <t xml:space="preserve">  財政部印刷廠</t>
  </si>
  <si>
    <t>勞工委員會主管</t>
  </si>
  <si>
    <t xml:space="preserve">  勞工保險局</t>
  </si>
  <si>
    <t>衛生署主管</t>
  </si>
  <si>
    <t xml:space="preserve">  中央健康保險局</t>
  </si>
  <si>
    <t>三、民營企業部分</t>
  </si>
  <si>
    <t xml:space="preserve">  臺灣省農工企業股份有限公司</t>
  </si>
  <si>
    <t>投資事業名稱</t>
  </si>
  <si>
    <t>投資金額</t>
  </si>
  <si>
    <r>
      <t>股</t>
    </r>
    <r>
      <rPr>
        <sz val="12"/>
        <rFont val="Times New Roman"/>
        <family val="1"/>
      </rPr>
      <t xml:space="preserve">         </t>
    </r>
    <r>
      <rPr>
        <sz val="12"/>
        <rFont val="新細明體"/>
        <family val="0"/>
      </rPr>
      <t>數</t>
    </r>
  </si>
  <si>
    <t>說明</t>
  </si>
  <si>
    <t>行政院主管</t>
  </si>
  <si>
    <t xml:space="preserve">  中央銀行</t>
  </si>
  <si>
    <t xml:space="preserve">  漢翔航空工業股份有限公司</t>
  </si>
  <si>
    <t xml:space="preserve">  交通部臺灣鐵路管理局</t>
  </si>
  <si>
    <t xml:space="preserve">  交通部基隆港務局</t>
  </si>
  <si>
    <t xml:space="preserve">  交通部臺中港務局</t>
  </si>
  <si>
    <t xml:space="preserve">  交通部高雄港務局</t>
  </si>
  <si>
    <t xml:space="preserve">  交通部花蓮港務局</t>
  </si>
  <si>
    <t xml:space="preserve">  臺北農產運銷股份有限公司</t>
  </si>
  <si>
    <t>教育部主管</t>
  </si>
  <si>
    <t xml:space="preserve">  中央存款保險股份有限公司</t>
  </si>
  <si>
    <t xml:space="preserve">  高雄硫酸錏股份有限公司</t>
  </si>
  <si>
    <t>農業委員會主管</t>
  </si>
  <si>
    <t>合           計</t>
  </si>
  <si>
    <t xml:space="preserve">  臺灣糖業股份有限公司</t>
  </si>
  <si>
    <t xml:space="preserve">  臺灣電力股份有限公司</t>
  </si>
  <si>
    <t xml:space="preserve">  臺灣機械股份有限公司</t>
  </si>
  <si>
    <t xml:space="preserve">  臺灣中興紙業股份有限公司</t>
  </si>
  <si>
    <t xml:space="preserve">  榮民工程股份有限公司</t>
  </si>
  <si>
    <t>國軍退除役官兵輔導委員會主管</t>
  </si>
  <si>
    <t>新聞局主管</t>
  </si>
  <si>
    <t xml:space="preserve">  臺灣新生報業股份有限公司</t>
  </si>
  <si>
    <t xml:space="preserve">  臺灣電影文化事業股份有限公司</t>
  </si>
  <si>
    <t>合           計</t>
  </si>
  <si>
    <r>
      <t xml:space="preserve">  </t>
    </r>
    <r>
      <rPr>
        <sz val="12"/>
        <rFont val="細明體"/>
        <family val="3"/>
      </rPr>
      <t>行政院國家發展基金</t>
    </r>
  </si>
  <si>
    <t>一、國營事業部分</t>
  </si>
  <si>
    <t>二、非營業特種基金部分</t>
  </si>
  <si>
    <t>三、民營企業部分</t>
  </si>
  <si>
    <t>總           計</t>
  </si>
  <si>
    <t xml:space="preserve">  全國農業金庫股份有限公司</t>
  </si>
  <si>
    <t xml:space="preserve">  洛錚科技股份有限公司</t>
  </si>
  <si>
    <t>經濟部主管</t>
  </si>
  <si>
    <t xml:space="preserve">  唐榮鐵工廠股份有限公司</t>
  </si>
  <si>
    <t xml:space="preserve">  耀華玻璃公司管理委員會</t>
  </si>
  <si>
    <t xml:space="preserve">  中國鋼鐵股份有限公司</t>
  </si>
  <si>
    <t xml:space="preserve">  中華紙漿股份有限公司</t>
  </si>
  <si>
    <t xml:space="preserve">  華擎機械工業股份有限公司</t>
  </si>
  <si>
    <t xml:space="preserve">  中華電信股份有限公司</t>
  </si>
  <si>
    <t xml:space="preserve">  陽明海運股份有限公司</t>
  </si>
  <si>
    <t xml:space="preserve">  桃園航勤股份有限公司</t>
  </si>
  <si>
    <t>福建省政府</t>
  </si>
  <si>
    <t xml:space="preserve">  亞洲開發銀行</t>
  </si>
  <si>
    <t xml:space="preserve">  中美洲銀行</t>
  </si>
  <si>
    <r>
      <t xml:space="preserve">  兆豐金融控股股份有限公司</t>
    </r>
  </si>
  <si>
    <t xml:space="preserve">  關貿網路股份有限公司</t>
  </si>
  <si>
    <t xml:space="preserve">  財金資訊股份有限公司</t>
  </si>
  <si>
    <t xml:space="preserve">  第一金融控股股份有限公司</t>
  </si>
  <si>
    <t xml:space="preserve">  華南金融控股股份有限公司</t>
  </si>
  <si>
    <t xml:space="preserve">  彰化商業銀行股份有限公司</t>
  </si>
  <si>
    <t xml:space="preserve">  中央再保險股份有限公司</t>
  </si>
  <si>
    <t xml:space="preserve">  聯華電子股份有限公司</t>
  </si>
  <si>
    <r>
      <t>原投資數額已全數收回，尚餘股票股利</t>
    </r>
    <r>
      <rPr>
        <sz val="7"/>
        <rFont val="Times New Roman"/>
        <family val="1"/>
      </rPr>
      <t>14</t>
    </r>
    <r>
      <rPr>
        <sz val="7"/>
        <rFont val="新細明體"/>
        <family val="1"/>
      </rPr>
      <t>,754,912股。</t>
    </r>
  </si>
  <si>
    <t xml:space="preserve">  合作金庫商業銀行股份有限公司</t>
  </si>
  <si>
    <t>二、非營業特種基金部分</t>
  </si>
  <si>
    <t>內政部主管</t>
  </si>
  <si>
    <t xml:space="preserve">  營建建設基金</t>
  </si>
  <si>
    <t>國防部主管</t>
  </si>
  <si>
    <t xml:space="preserve">  國軍生產及服務作業基金</t>
  </si>
  <si>
    <t xml:space="preserve">  國軍官兵購置住宅貸款基金</t>
  </si>
  <si>
    <t xml:space="preserve">  國軍老舊眷村改建基金</t>
  </si>
  <si>
    <t>財政部主管</t>
  </si>
  <si>
    <t xml:space="preserve">  地方建設基金</t>
  </si>
  <si>
    <t>教育部主管</t>
  </si>
  <si>
    <t xml:space="preserve">  國立大學校院校務基金(彙總)</t>
  </si>
  <si>
    <t xml:space="preserve">  國立臺灣大學附設醫院作業基金</t>
  </si>
  <si>
    <t xml:space="preserve">  國立成功大學附設醫院作業基金</t>
  </si>
  <si>
    <t>法務部主管</t>
  </si>
  <si>
    <t xml:space="preserve">  法務部監所作業基金</t>
  </si>
  <si>
    <t>經濟部主管</t>
  </si>
  <si>
    <t xml:space="preserve">  經濟作業基金</t>
  </si>
  <si>
    <t>交通部主管</t>
  </si>
  <si>
    <t xml:space="preserve">  交通作業基金</t>
  </si>
  <si>
    <t>國軍退除役官兵輔導委員會主管</t>
  </si>
  <si>
    <t xml:space="preserve">  國軍退除役官兵安置基金 </t>
  </si>
  <si>
    <t xml:space="preserve">  榮民醫療作業基金</t>
  </si>
  <si>
    <t>國家科學委員會主管</t>
  </si>
  <si>
    <t xml:space="preserve">  科學工業園區管理局作業基金</t>
  </si>
  <si>
    <t>農業委員會主管</t>
  </si>
  <si>
    <t xml:space="preserve">  農業作業基金</t>
  </si>
  <si>
    <t>衛生署主管</t>
  </si>
  <si>
    <t xml:space="preserve">  醫療藥品基金</t>
  </si>
  <si>
    <t xml:space="preserve">  管制藥品管理局製藥工廠作業基金</t>
  </si>
  <si>
    <t>人事行政局主管</t>
  </si>
  <si>
    <t xml:space="preserve">  中央公務人員購置住宅貸款基金</t>
  </si>
  <si>
    <t>國立故宮博物院主管</t>
  </si>
  <si>
    <t xml:space="preserve">  故宮文物藝術發展基金</t>
  </si>
  <si>
    <t>原住民族委員會主管</t>
  </si>
  <si>
    <t xml:space="preserve">  原住民族綜合發展基金</t>
  </si>
  <si>
    <t>合           計</t>
  </si>
  <si>
    <r>
      <t xml:space="preserve">                                                                </t>
    </r>
    <r>
      <rPr>
        <sz val="12"/>
        <rFont val="新細明體"/>
        <family val="0"/>
      </rPr>
      <t>中華民國</t>
    </r>
    <r>
      <rPr>
        <sz val="12"/>
        <rFont val="Times New Roman"/>
        <family val="1"/>
      </rPr>
      <t>96</t>
    </r>
    <r>
      <rPr>
        <sz val="12"/>
        <rFont val="新細明體"/>
        <family val="0"/>
      </rPr>
      <t>年</t>
    </r>
    <r>
      <rPr>
        <sz val="12"/>
        <rFont val="Times New Roman"/>
        <family val="1"/>
      </rPr>
      <t>12</t>
    </r>
    <r>
      <rPr>
        <sz val="12"/>
        <rFont val="新細明體"/>
        <family val="0"/>
      </rPr>
      <t>月</t>
    </r>
    <r>
      <rPr>
        <sz val="12"/>
        <rFont val="Times New Roman"/>
        <family val="1"/>
      </rPr>
      <t>31</t>
    </r>
    <r>
      <rPr>
        <sz val="12"/>
        <rFont val="新細明體"/>
        <family val="0"/>
      </rPr>
      <t>日</t>
    </r>
  </si>
  <si>
    <r>
      <t xml:space="preserve"> </t>
    </r>
    <r>
      <rPr>
        <sz val="12"/>
        <rFont val="新細明體"/>
        <family val="0"/>
      </rPr>
      <t xml:space="preserve"> </t>
    </r>
    <r>
      <rPr>
        <sz val="12"/>
        <rFont val="新細明體"/>
        <family val="0"/>
      </rPr>
      <t>國立社教機構作業基金</t>
    </r>
  </si>
  <si>
    <r>
      <t xml:space="preserve"> </t>
    </r>
    <r>
      <rPr>
        <sz val="12"/>
        <rFont val="新細明體"/>
        <family val="0"/>
      </rPr>
      <t xml:space="preserve"> </t>
    </r>
    <r>
      <rPr>
        <sz val="12"/>
        <rFont val="新細明體"/>
        <family val="0"/>
      </rPr>
      <t>國立高級中等學校校務基金</t>
    </r>
  </si>
  <si>
    <r>
      <t xml:space="preserve">  中國造船股份有限公司
</t>
    </r>
    <r>
      <rPr>
        <sz val="12"/>
        <rFont val="新細明體"/>
        <family val="0"/>
      </rPr>
      <t>(台灣國際造船股份有限公司)</t>
    </r>
  </si>
  <si>
    <r>
      <t xml:space="preserve">  臺灣省自來水股份有限公司
</t>
    </r>
    <r>
      <rPr>
        <sz val="12"/>
        <rFont val="新細明體"/>
        <family val="0"/>
      </rPr>
      <t>(台灣自來水股份有限公司)</t>
    </r>
  </si>
  <si>
    <r>
      <t xml:space="preserve">  中華郵政股份有限公司
</t>
    </r>
    <r>
      <rPr>
        <sz val="12"/>
        <rFont val="新細明體"/>
        <family val="0"/>
      </rPr>
      <t>(臺灣郵政股份有限公司)</t>
    </r>
  </si>
  <si>
    <r>
      <t xml:space="preserve">  中國石油股份有限公司
</t>
    </r>
    <r>
      <rPr>
        <sz val="12"/>
        <rFont val="新細明體"/>
        <family val="0"/>
      </rPr>
      <t>(台灣石油股份有限公司)</t>
    </r>
  </si>
  <si>
    <t xml:space="preserve">  台灣土地開發股份有限公司</t>
  </si>
  <si>
    <t xml:space="preserve">  台灣航業股份有限公司</t>
  </si>
  <si>
    <r>
      <t xml:space="preserve"> </t>
    </r>
    <r>
      <rPr>
        <sz val="12"/>
        <rFont val="新細明體"/>
        <family val="0"/>
      </rPr>
      <t xml:space="preserve"> </t>
    </r>
    <r>
      <rPr>
        <sz val="12"/>
        <rFont val="新細明體"/>
        <family val="0"/>
      </rPr>
      <t>台北大眾捷運股份有限公司</t>
    </r>
  </si>
  <si>
    <t xml:space="preserve">  台灣肥料股份有限公司</t>
  </si>
  <si>
    <r>
      <t xml:space="preserve"> </t>
    </r>
    <r>
      <rPr>
        <b/>
        <u val="single"/>
        <sz val="18"/>
        <rFont val="新細明體"/>
        <family val="1"/>
      </rPr>
      <t>中   央   政   府   總   決   算</t>
    </r>
  </si>
  <si>
    <t>政府投資目錄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</si>
</sst>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
    <numFmt numFmtId="179" formatCode="0.00_ "/>
    <numFmt numFmtId="180" formatCode="0.0%"/>
    <numFmt numFmtId="181" formatCode="0.000%"/>
    <numFmt numFmtId="182" formatCode="_(* #,##0.00_);_(&quot;–&quot;* #,##0.00_);_(* &quot;…&quot;_);_(@_)"/>
    <numFmt numFmtId="183" formatCode="#,##0.00;[Red]\-#,##0.00;&quot;…&quot;"/>
    <numFmt numFmtId="184" formatCode="0.00_);[Red]\(0.00\)"/>
    <numFmt numFmtId="185" formatCode="#,##0;[Red]\-#,##0;&quot;…&quot;"/>
    <numFmt numFmtId="186" formatCode="#,##0.00\ ;[Red]\-#,##0.00\ ;&quot;… &quot;"/>
    <numFmt numFmtId="187" formatCode="0."/>
    <numFmt numFmtId="188" formatCode="_-* #,##0.0_-;\-* #,##0.0_-;_-* &quot;-&quot;??_-;_-@_-"/>
    <numFmt numFmtId="189" formatCode="#,##0.00;\-#,##0.00;&quot;…&quot;"/>
    <numFmt numFmtId="190" formatCode="_-* #,##0_-;\-* #,##0_-;_-* &quot;-&quot;??_-;_-@_-"/>
    <numFmt numFmtId="191" formatCode="#,##0;\-#,##0;&quot;…&quot;"/>
    <numFmt numFmtId="192" formatCode="#,##0.00_);[Red]\(#,##0.00\)"/>
    <numFmt numFmtId="193" formatCode="#,##0_);[Red]\(#,##0\)"/>
    <numFmt numFmtId="194" formatCode="_(* #,##0.00_);_(&quot;–&quot;* #,##0.00_);_(* &quot;&quot;_);_(@_)"/>
    <numFmt numFmtId="195" formatCode="#,##0\ ;[Red]\-#,##0\ ;&quot;… &quot;"/>
  </numFmts>
  <fonts count="28">
    <font>
      <sz val="12"/>
      <name val="新細明體"/>
      <family val="0"/>
    </font>
    <font>
      <b/>
      <sz val="12"/>
      <name val="新細明體"/>
      <family val="0"/>
    </font>
    <font>
      <i/>
      <sz val="12"/>
      <name val="新細明體"/>
      <family val="1"/>
    </font>
    <font>
      <b/>
      <i/>
      <sz val="12"/>
      <name val="新細明體"/>
      <family val="1"/>
    </font>
    <font>
      <sz val="12"/>
      <name val="Times New Roman"/>
      <family val="1"/>
    </font>
    <font>
      <b/>
      <sz val="12"/>
      <name val="Times New Roman"/>
      <family val="1"/>
    </font>
    <font>
      <b/>
      <sz val="14"/>
      <name val="標楷體"/>
      <family val="4"/>
    </font>
    <font>
      <sz val="9"/>
      <name val="新細明體"/>
      <family val="1"/>
    </font>
    <font>
      <sz val="12"/>
      <name val="細明體"/>
      <family val="3"/>
    </font>
    <font>
      <sz val="9"/>
      <name val="細明體"/>
      <family val="3"/>
    </font>
    <font>
      <u val="single"/>
      <sz val="12"/>
      <color indexed="12"/>
      <name val="新細明體"/>
      <family val="1"/>
    </font>
    <font>
      <u val="single"/>
      <sz val="12"/>
      <color indexed="36"/>
      <name val="新細明體"/>
      <family val="1"/>
    </font>
    <font>
      <sz val="10"/>
      <color indexed="16"/>
      <name val="華康行書體"/>
      <family val="3"/>
    </font>
    <font>
      <sz val="9"/>
      <name val="Times New Roman"/>
      <family val="1"/>
    </font>
    <font>
      <sz val="7"/>
      <name val="新細明體"/>
      <family val="1"/>
    </font>
    <font>
      <sz val="7"/>
      <name val="Times New Roman"/>
      <family val="1"/>
    </font>
    <font>
      <sz val="7"/>
      <name val="細明體"/>
      <family val="3"/>
    </font>
    <font>
      <b/>
      <sz val="12"/>
      <name val="細明體"/>
      <family val="3"/>
    </font>
    <font>
      <b/>
      <sz val="9"/>
      <name val="新細明體"/>
      <family val="1"/>
    </font>
    <font>
      <b/>
      <sz val="9"/>
      <name val="Times New Roman"/>
      <family val="1"/>
    </font>
    <font>
      <b/>
      <sz val="12"/>
      <color indexed="10"/>
      <name val="Times New Roman"/>
      <family val="1"/>
    </font>
    <font>
      <sz val="12"/>
      <color indexed="10"/>
      <name val="Times New Roman"/>
      <family val="1"/>
    </font>
    <font>
      <sz val="18"/>
      <name val="新細明體"/>
      <family val="1"/>
    </font>
    <font>
      <b/>
      <sz val="18"/>
      <name val="新細明體"/>
      <family val="1"/>
    </font>
    <font>
      <b/>
      <u val="single"/>
      <sz val="18"/>
      <name val="新細明體"/>
      <family val="1"/>
    </font>
    <font>
      <b/>
      <u val="single"/>
      <sz val="22"/>
      <name val="細明體"/>
      <family val="3"/>
    </font>
    <font>
      <sz val="22"/>
      <name val="新細明體"/>
      <family val="1"/>
    </font>
    <font>
      <b/>
      <sz val="8"/>
      <name val="新細明體"/>
      <family val="2"/>
    </font>
  </fonts>
  <fills count="2">
    <fill>
      <patternFill/>
    </fill>
    <fill>
      <patternFill patternType="gray125"/>
    </fill>
  </fills>
  <borders count="10">
    <border>
      <left/>
      <right/>
      <top/>
      <bottom/>
      <diagonal/>
    </border>
    <border>
      <left>
        <color indexed="63"/>
      </left>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76">
    <xf numFmtId="0" fontId="0" fillId="0" borderId="0" xfId="0" applyAlignment="1">
      <alignment/>
    </xf>
    <xf numFmtId="0" fontId="4" fillId="0" borderId="0" xfId="0" applyFont="1" applyAlignment="1">
      <alignment vertical="center"/>
    </xf>
    <xf numFmtId="0" fontId="6" fillId="0" borderId="1" xfId="0" applyFont="1" applyBorder="1" applyAlignment="1">
      <alignment horizontal="left" wrapText="1"/>
    </xf>
    <xf numFmtId="0" fontId="4" fillId="0" borderId="0" xfId="0" applyFont="1" applyAlignment="1">
      <alignment/>
    </xf>
    <xf numFmtId="41" fontId="0" fillId="0" borderId="0" xfId="0" applyNumberFormat="1" applyFont="1" applyAlignment="1">
      <alignment/>
    </xf>
    <xf numFmtId="0" fontId="0" fillId="0" borderId="0" xfId="0" applyFont="1" applyAlignment="1">
      <alignment horizontal="right"/>
    </xf>
    <xf numFmtId="0" fontId="0" fillId="0" borderId="2" xfId="0" applyFont="1" applyBorder="1" applyAlignment="1">
      <alignment horizontal="distributed" vertical="center" wrapText="1"/>
    </xf>
    <xf numFmtId="41" fontId="0" fillId="0" borderId="3" xfId="0" applyNumberFormat="1" applyFont="1" applyBorder="1" applyAlignment="1">
      <alignment horizontal="distributed" vertical="center"/>
    </xf>
    <xf numFmtId="41" fontId="0" fillId="0" borderId="3" xfId="0" applyNumberFormat="1" applyFont="1" applyBorder="1" applyAlignment="1">
      <alignment horizontal="center" vertical="center"/>
    </xf>
    <xf numFmtId="0" fontId="0" fillId="0" borderId="4" xfId="0" applyFont="1" applyBorder="1" applyAlignment="1">
      <alignment horizontal="distributed" vertical="center"/>
    </xf>
    <xf numFmtId="0" fontId="4" fillId="0" borderId="0" xfId="0" applyFont="1" applyBorder="1" applyAlignment="1">
      <alignment/>
    </xf>
    <xf numFmtId="0" fontId="4" fillId="0" borderId="0" xfId="0" applyFont="1" applyAlignment="1">
      <alignment/>
    </xf>
    <xf numFmtId="49" fontId="6" fillId="0" borderId="1" xfId="0" applyNumberFormat="1" applyFont="1" applyBorder="1" applyAlignment="1">
      <alignment horizontal="left" wrapText="1"/>
    </xf>
    <xf numFmtId="0" fontId="6" fillId="0" borderId="1" xfId="0" applyFont="1" applyBorder="1" applyAlignment="1">
      <alignment horizontal="center" wrapText="1"/>
    </xf>
    <xf numFmtId="0" fontId="14" fillId="0" borderId="0" xfId="0" applyFont="1" applyAlignment="1">
      <alignment vertical="center" wrapText="1"/>
    </xf>
    <xf numFmtId="183" fontId="4" fillId="0" borderId="0" xfId="0" applyNumberFormat="1" applyFont="1" applyBorder="1" applyAlignment="1">
      <alignment horizontal="right"/>
    </xf>
    <xf numFmtId="183" fontId="5" fillId="0" borderId="0" xfId="0" applyNumberFormat="1" applyFont="1" applyBorder="1" applyAlignment="1">
      <alignment horizontal="right"/>
    </xf>
    <xf numFmtId="0" fontId="0" fillId="0" borderId="1" xfId="0" applyFont="1" applyBorder="1" applyAlignment="1">
      <alignment horizontal="left" wrapText="1" indent="1"/>
    </xf>
    <xf numFmtId="0" fontId="0" fillId="0" borderId="0" xfId="0" applyFont="1" applyBorder="1" applyAlignment="1">
      <alignment horizontal="distributed" vertical="center"/>
    </xf>
    <xf numFmtId="0" fontId="5" fillId="0" borderId="0" xfId="0" applyFont="1" applyAlignment="1">
      <alignment/>
    </xf>
    <xf numFmtId="183" fontId="5" fillId="0" borderId="0" xfId="0" applyNumberFormat="1" applyFont="1" applyFill="1" applyBorder="1" applyAlignment="1">
      <alignment horizontal="right"/>
    </xf>
    <xf numFmtId="183" fontId="16" fillId="0" borderId="0" xfId="0" applyNumberFormat="1" applyFont="1" applyBorder="1" applyAlignment="1">
      <alignment vertical="center" wrapText="1"/>
    </xf>
    <xf numFmtId="183" fontId="8" fillId="0" borderId="0" xfId="0" applyNumberFormat="1" applyFont="1" applyBorder="1" applyAlignment="1">
      <alignment horizontal="right"/>
    </xf>
    <xf numFmtId="183" fontId="4" fillId="0" borderId="0" xfId="0" applyNumberFormat="1" applyFont="1" applyBorder="1" applyAlignment="1">
      <alignment horizontal="right" vertical="center"/>
    </xf>
    <xf numFmtId="0" fontId="0" fillId="0" borderId="5" xfId="0" applyFont="1" applyBorder="1" applyAlignment="1">
      <alignment horizontal="left" wrapText="1" indent="1"/>
    </xf>
    <xf numFmtId="183" fontId="4" fillId="0" borderId="6" xfId="0" applyNumberFormat="1" applyFont="1" applyBorder="1" applyAlignment="1">
      <alignment horizontal="right"/>
    </xf>
    <xf numFmtId="0" fontId="4" fillId="0" borderId="6" xfId="0" applyFont="1" applyBorder="1" applyAlignment="1">
      <alignment/>
    </xf>
    <xf numFmtId="0" fontId="6" fillId="0" borderId="1" xfId="0" applyFont="1" applyBorder="1" applyAlignment="1">
      <alignment wrapText="1"/>
    </xf>
    <xf numFmtId="0" fontId="4" fillId="0" borderId="0" xfId="0" applyFont="1" applyAlignment="1">
      <alignment wrapText="1"/>
    </xf>
    <xf numFmtId="41" fontId="4" fillId="0" borderId="0" xfId="0" applyNumberFormat="1" applyFont="1" applyAlignment="1">
      <alignment/>
    </xf>
    <xf numFmtId="0" fontId="1" fillId="0" borderId="1" xfId="0" applyFont="1" applyBorder="1" applyAlignment="1">
      <alignment wrapText="1"/>
    </xf>
    <xf numFmtId="0" fontId="17" fillId="0" borderId="1" xfId="0" applyFont="1" applyBorder="1" applyAlignment="1">
      <alignment wrapText="1"/>
    </xf>
    <xf numFmtId="0" fontId="4" fillId="0" borderId="1" xfId="0" applyFont="1" applyBorder="1" applyAlignment="1">
      <alignment wrapText="1"/>
    </xf>
    <xf numFmtId="0" fontId="0" fillId="0" borderId="1" xfId="0" applyFont="1" applyBorder="1" applyAlignment="1">
      <alignment horizontal="left" wrapText="1" indent="1"/>
    </xf>
    <xf numFmtId="0" fontId="4" fillId="0" borderId="0" xfId="0" applyFont="1" applyAlignment="1">
      <alignment horizontal="left"/>
    </xf>
    <xf numFmtId="186" fontId="0" fillId="0" borderId="7" xfId="0" applyNumberFormat="1" applyFont="1" applyBorder="1" applyAlignment="1">
      <alignment horizontal="distributed" vertical="center"/>
    </xf>
    <xf numFmtId="186" fontId="5" fillId="0" borderId="7" xfId="0" applyNumberFormat="1" applyFont="1" applyBorder="1" applyAlignment="1">
      <alignment horizontal="right"/>
    </xf>
    <xf numFmtId="186" fontId="4" fillId="0" borderId="7" xfId="0" applyNumberFormat="1" applyFont="1" applyBorder="1" applyAlignment="1">
      <alignment horizontal="right"/>
    </xf>
    <xf numFmtId="186" fontId="4" fillId="0" borderId="7" xfId="0" applyNumberFormat="1" applyFont="1" applyBorder="1" applyAlignment="1">
      <alignment horizontal="right" vertical="center"/>
    </xf>
    <xf numFmtId="186" fontId="4" fillId="0" borderId="8" xfId="0" applyNumberFormat="1" applyFont="1" applyBorder="1" applyAlignment="1">
      <alignment horizontal="right"/>
    </xf>
    <xf numFmtId="186" fontId="0" fillId="0" borderId="7" xfId="0" applyNumberFormat="1" applyFont="1" applyBorder="1" applyAlignment="1">
      <alignment/>
    </xf>
    <xf numFmtId="186" fontId="4" fillId="0" borderId="7" xfId="0" applyNumberFormat="1" applyFont="1" applyBorder="1" applyAlignment="1">
      <alignment/>
    </xf>
    <xf numFmtId="195" fontId="0" fillId="0" borderId="7" xfId="0" applyNumberFormat="1" applyFont="1" applyBorder="1" applyAlignment="1">
      <alignment horizontal="center" vertical="center"/>
    </xf>
    <xf numFmtId="195" fontId="5" fillId="0" borderId="7" xfId="0" applyNumberFormat="1" applyFont="1" applyBorder="1" applyAlignment="1">
      <alignment horizontal="right"/>
    </xf>
    <xf numFmtId="195" fontId="4" fillId="0" borderId="7" xfId="0" applyNumberFormat="1" applyFont="1" applyBorder="1" applyAlignment="1">
      <alignment horizontal="right"/>
    </xf>
    <xf numFmtId="195" fontId="4" fillId="0" borderId="7" xfId="0" applyNumberFormat="1" applyFont="1" applyBorder="1" applyAlignment="1">
      <alignment horizontal="right" vertical="center"/>
    </xf>
    <xf numFmtId="195" fontId="4" fillId="0" borderId="8" xfId="0" applyNumberFormat="1" applyFont="1" applyBorder="1" applyAlignment="1">
      <alignment horizontal="right"/>
    </xf>
    <xf numFmtId="195" fontId="5" fillId="0" borderId="7" xfId="0" applyNumberFormat="1" applyFont="1" applyFill="1" applyBorder="1" applyAlignment="1">
      <alignment horizontal="right"/>
    </xf>
    <xf numFmtId="195" fontId="4" fillId="0" borderId="7" xfId="0" applyNumberFormat="1" applyFont="1" applyBorder="1" applyAlignment="1">
      <alignment/>
    </xf>
    <xf numFmtId="0" fontId="0" fillId="0" borderId="5" xfId="0" applyFont="1" applyBorder="1" applyAlignment="1">
      <alignment horizontal="left" wrapText="1" indent="1"/>
    </xf>
    <xf numFmtId="183" fontId="4" fillId="0" borderId="0" xfId="0" applyNumberFormat="1" applyFont="1" applyFill="1" applyBorder="1" applyAlignment="1">
      <alignment horizontal="right"/>
    </xf>
    <xf numFmtId="0" fontId="4" fillId="0" borderId="0" xfId="0" applyFont="1" applyFill="1" applyAlignment="1">
      <alignment/>
    </xf>
    <xf numFmtId="183" fontId="5" fillId="0" borderId="9" xfId="0" applyNumberFormat="1" applyFont="1" applyBorder="1" applyAlignment="1">
      <alignment horizontal="right"/>
    </xf>
    <xf numFmtId="0" fontId="19" fillId="0" borderId="0" xfId="0" applyFont="1" applyAlignment="1">
      <alignment/>
    </xf>
    <xf numFmtId="0" fontId="4" fillId="0" borderId="1" xfId="0" applyFont="1" applyBorder="1" applyAlignment="1">
      <alignment horizontal="left" wrapText="1" indent="1"/>
    </xf>
    <xf numFmtId="0" fontId="6" fillId="0" borderId="5" xfId="0" applyFont="1" applyBorder="1" applyAlignment="1">
      <alignment horizontal="center" wrapText="1"/>
    </xf>
    <xf numFmtId="186" fontId="5" fillId="0" borderId="8" xfId="0" applyNumberFormat="1" applyFont="1" applyBorder="1" applyAlignment="1">
      <alignment/>
    </xf>
    <xf numFmtId="195" fontId="5" fillId="0" borderId="8" xfId="0" applyNumberFormat="1" applyFont="1" applyBorder="1" applyAlignment="1">
      <alignment/>
    </xf>
    <xf numFmtId="0" fontId="0" fillId="0" borderId="1" xfId="0" applyFont="1" applyBorder="1" applyAlignment="1">
      <alignment horizontal="left" vertical="center" wrapText="1" indent="1"/>
    </xf>
    <xf numFmtId="0" fontId="6" fillId="0" borderId="1" xfId="0" applyFont="1" applyFill="1" applyBorder="1" applyAlignment="1">
      <alignment horizontal="left" wrapText="1"/>
    </xf>
    <xf numFmtId="186" fontId="5" fillId="0" borderId="7" xfId="0" applyNumberFormat="1" applyFont="1" applyFill="1" applyBorder="1" applyAlignment="1">
      <alignment horizontal="right"/>
    </xf>
    <xf numFmtId="186" fontId="20" fillId="0" borderId="7" xfId="0" applyNumberFormat="1" applyFont="1" applyBorder="1" applyAlignment="1">
      <alignment horizontal="right"/>
    </xf>
    <xf numFmtId="195" fontId="20" fillId="0" borderId="7" xfId="0" applyNumberFormat="1" applyFont="1" applyFill="1" applyBorder="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6" xfId="0" applyFont="1" applyBorder="1" applyAlignment="1">
      <alignment/>
    </xf>
    <xf numFmtId="0" fontId="22" fillId="0" borderId="0" xfId="0" applyFont="1" applyAlignment="1">
      <alignment horizontal="center"/>
    </xf>
    <xf numFmtId="0" fontId="23"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xf>
    <xf numFmtId="0" fontId="4" fillId="0" borderId="0" xfId="0" applyFont="1" applyFill="1" applyBorder="1" applyAlignment="1">
      <alignment/>
    </xf>
    <xf numFmtId="186" fontId="5" fillId="0" borderId="8" xfId="0" applyNumberFormat="1" applyFont="1" applyBorder="1" applyAlignment="1">
      <alignment horizontal="right"/>
    </xf>
    <xf numFmtId="195" fontId="5" fillId="0" borderId="8" xfId="0" applyNumberFormat="1" applyFont="1" applyBorder="1" applyAlignment="1">
      <alignment horizontal="right"/>
    </xf>
    <xf numFmtId="0" fontId="4" fillId="0" borderId="1" xfId="0" applyFont="1" applyBorder="1" applyAlignment="1">
      <alignment/>
    </xf>
    <xf numFmtId="0" fontId="4" fillId="0" borderId="7" xfId="0" applyFont="1" applyBorder="1" applyAlignment="1">
      <alignment/>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1143000</xdr:colOff>
      <xdr:row>2</xdr:row>
      <xdr:rowOff>19050</xdr:rowOff>
    </xdr:from>
    <xdr:to>
      <xdr:col>4</xdr:col>
      <xdr:colOff>0</xdr:colOff>
      <xdr:row>3</xdr:row>
      <xdr:rowOff>0</xdr:rowOff>
    </xdr:to>
    <xdr:sp>
      <xdr:nvSpPr>
        <xdr:cNvPr id="1" name="文字 1"/>
        <xdr:cNvSpPr txBox="1">
          <a:spLocks noChangeArrowheads="1"/>
        </xdr:cNvSpPr>
      </xdr:nvSpPr>
      <xdr:spPr>
        <a:xfrm>
          <a:off x="7019925" y="628650"/>
          <a:ext cx="0" cy="266700"/>
        </a:xfrm>
        <a:prstGeom prst="rect">
          <a:avLst/>
        </a:prstGeom>
        <a:solidFill>
          <a:srgbClr val="FFFFFF"/>
        </a:solidFill>
        <a:ln w="1" cmpd="sng">
          <a:noFill/>
        </a:ln>
      </xdr:spPr>
      <xdr:txBody>
        <a:bodyPr vertOverflow="clip" wrap="square"/>
        <a:p>
          <a:pPr algn="l">
            <a:defRPr/>
          </a:pPr>
          <a:r>
            <a:rPr lang="en-US" cap="none" sz="1200" b="0" i="0" u="none" baseline="0">
              <a:latin typeface="新細明體"/>
              <a:ea typeface="新細明體"/>
              <a:cs typeface="新細明體"/>
            </a:rPr>
            <a:t>單位：新臺幣元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0"/>
  <sheetViews>
    <sheetView tabSelected="1" zoomScale="75" zoomScaleNormal="75" zoomScaleSheetLayoutView="75" workbookViewId="0" topLeftCell="A1">
      <selection activeCell="A128" sqref="A128"/>
    </sheetView>
  </sheetViews>
  <sheetFormatPr defaultColWidth="9.00390625" defaultRowHeight="22.5" customHeight="1"/>
  <cols>
    <col min="1" max="1" width="37.00390625" style="28" customWidth="1"/>
    <col min="2" max="2" width="21.375" style="29" customWidth="1"/>
    <col min="3" max="3" width="18.75390625" style="29" customWidth="1"/>
    <col min="4" max="4" width="15.00390625" style="11" customWidth="1"/>
    <col min="5" max="16384" width="9.00390625" style="11" customWidth="1"/>
  </cols>
  <sheetData>
    <row r="1" spans="1:4" ht="22.5" customHeight="1">
      <c r="A1" s="68" t="s">
        <v>127</v>
      </c>
      <c r="B1" s="68"/>
      <c r="C1" s="67"/>
      <c r="D1" s="67"/>
    </row>
    <row r="2" spans="1:4" ht="25.5" customHeight="1">
      <c r="A2" s="69" t="s">
        <v>128</v>
      </c>
      <c r="B2" s="70"/>
      <c r="C2" s="70"/>
      <c r="D2" s="70"/>
    </row>
    <row r="3" spans="1:4" s="3" customFormat="1" ht="22.5" customHeight="1" thickBot="1">
      <c r="A3" s="34" t="s">
        <v>116</v>
      </c>
      <c r="B3" s="4"/>
      <c r="C3" s="4"/>
      <c r="D3" s="5" t="s">
        <v>5</v>
      </c>
    </row>
    <row r="4" spans="1:4" s="1" customFormat="1" ht="22.5" customHeight="1">
      <c r="A4" s="6" t="s">
        <v>23</v>
      </c>
      <c r="B4" s="7" t="s">
        <v>24</v>
      </c>
      <c r="C4" s="8" t="s">
        <v>25</v>
      </c>
      <c r="D4" s="9" t="s">
        <v>26</v>
      </c>
    </row>
    <row r="5" spans="1:4" s="1" customFormat="1" ht="22.5" customHeight="1">
      <c r="A5" s="2" t="s">
        <v>12</v>
      </c>
      <c r="B5" s="35"/>
      <c r="C5" s="42"/>
      <c r="D5" s="18"/>
    </row>
    <row r="6" spans="1:4" s="19" customFormat="1" ht="22.5" customHeight="1">
      <c r="A6" s="2" t="s">
        <v>27</v>
      </c>
      <c r="B6" s="36">
        <f>SUM(B7)</f>
        <v>80000000000</v>
      </c>
      <c r="C6" s="43" t="s">
        <v>8</v>
      </c>
      <c r="D6" s="16"/>
    </row>
    <row r="7" spans="1:4" ht="22.5" customHeight="1">
      <c r="A7" s="17" t="s">
        <v>28</v>
      </c>
      <c r="B7" s="37">
        <v>80000000000</v>
      </c>
      <c r="C7" s="44" t="s">
        <v>8</v>
      </c>
      <c r="D7" s="15"/>
    </row>
    <row r="8" spans="1:4" s="19" customFormat="1" ht="22.5" customHeight="1">
      <c r="A8" s="2" t="s">
        <v>0</v>
      </c>
      <c r="B8" s="36">
        <f>SUM(B9:B18)</f>
        <v>633492290000</v>
      </c>
      <c r="C8" s="43">
        <f>SUM(C9:C18)</f>
        <v>53601342995</v>
      </c>
      <c r="D8" s="20"/>
    </row>
    <row r="9" spans="1:4" ht="22.5" customHeight="1">
      <c r="A9" s="33" t="s">
        <v>41</v>
      </c>
      <c r="B9" s="37">
        <f>67434634880</f>
        <v>67434634880</v>
      </c>
      <c r="C9" s="44">
        <f>6743463488</f>
        <v>6743463488</v>
      </c>
      <c r="D9" s="15"/>
    </row>
    <row r="10" spans="1:4" ht="39" customHeight="1">
      <c r="A10" s="33" t="s">
        <v>119</v>
      </c>
      <c r="B10" s="37">
        <v>6183621420</v>
      </c>
      <c r="C10" s="44">
        <v>618362142</v>
      </c>
      <c r="D10" s="15"/>
    </row>
    <row r="11" spans="1:4" ht="39" customHeight="1">
      <c r="A11" s="17" t="s">
        <v>122</v>
      </c>
      <c r="B11" s="37">
        <v>130100000000</v>
      </c>
      <c r="C11" s="44">
        <v>13010000000</v>
      </c>
      <c r="D11" s="15"/>
    </row>
    <row r="12" spans="1:4" ht="22.5" customHeight="1">
      <c r="A12" s="33" t="s">
        <v>42</v>
      </c>
      <c r="B12" s="37">
        <v>310325665070</v>
      </c>
      <c r="C12" s="44">
        <v>31032566507</v>
      </c>
      <c r="D12" s="15"/>
    </row>
    <row r="13" spans="1:4" ht="22.5" customHeight="1">
      <c r="A13" s="17" t="s">
        <v>29</v>
      </c>
      <c r="B13" s="37">
        <v>9055913500</v>
      </c>
      <c r="C13" s="44">
        <v>905591350</v>
      </c>
      <c r="D13" s="15"/>
    </row>
    <row r="14" spans="1:4" s="1" customFormat="1" ht="39" customHeight="1">
      <c r="A14" s="17" t="s">
        <v>120</v>
      </c>
      <c r="B14" s="38">
        <v>98463495000</v>
      </c>
      <c r="C14" s="45">
        <v>98463495</v>
      </c>
      <c r="D14" s="21"/>
    </row>
    <row r="15" spans="1:4" ht="22.5" customHeight="1">
      <c r="A15" s="33" t="s">
        <v>43</v>
      </c>
      <c r="B15" s="37">
        <v>6294746690</v>
      </c>
      <c r="C15" s="44">
        <v>629474669</v>
      </c>
      <c r="D15" s="50"/>
    </row>
    <row r="16" spans="1:4" ht="22.5" customHeight="1">
      <c r="A16" s="33" t="s">
        <v>44</v>
      </c>
      <c r="B16" s="37">
        <v>2346923000</v>
      </c>
      <c r="C16" s="44">
        <v>234692300</v>
      </c>
      <c r="D16" s="15"/>
    </row>
    <row r="17" spans="1:4" s="51" customFormat="1" ht="22.5" customHeight="1">
      <c r="A17" s="33" t="s">
        <v>38</v>
      </c>
      <c r="B17" s="37">
        <v>268684240</v>
      </c>
      <c r="C17" s="44">
        <v>26868424</v>
      </c>
      <c r="D17" s="15"/>
    </row>
    <row r="18" spans="1:4" ht="22.5" customHeight="1">
      <c r="A18" s="33" t="s">
        <v>22</v>
      </c>
      <c r="B18" s="37">
        <v>3018606200</v>
      </c>
      <c r="C18" s="44">
        <v>301860620</v>
      </c>
      <c r="D18" s="15"/>
    </row>
    <row r="19" spans="1:4" s="19" customFormat="1" ht="22.5" customHeight="1">
      <c r="A19" s="2" t="s">
        <v>1</v>
      </c>
      <c r="B19" s="36">
        <f>SUM(B20:B25)</f>
        <v>130195219000</v>
      </c>
      <c r="C19" s="43">
        <f>SUM(C20:C25)</f>
        <v>11809521900</v>
      </c>
      <c r="D19" s="16"/>
    </row>
    <row r="20" spans="1:4" ht="22.5" customHeight="1">
      <c r="A20" s="17" t="s">
        <v>13</v>
      </c>
      <c r="B20" s="37">
        <v>12000000000</v>
      </c>
      <c r="C20" s="44" t="s">
        <v>8</v>
      </c>
      <c r="D20" s="22"/>
    </row>
    <row r="21" spans="1:4" s="1" customFormat="1" ht="22.5" customHeight="1">
      <c r="A21" s="33" t="s">
        <v>37</v>
      </c>
      <c r="B21" s="37">
        <f>5095219000</f>
        <v>5095219000</v>
      </c>
      <c r="C21" s="44">
        <f>509521900</f>
        <v>509521900</v>
      </c>
      <c r="D21" s="15"/>
    </row>
    <row r="22" spans="1:4" s="19" customFormat="1" ht="22.5" customHeight="1">
      <c r="A22" s="17" t="s">
        <v>14</v>
      </c>
      <c r="B22" s="37">
        <v>53000000000</v>
      </c>
      <c r="C22" s="44">
        <v>5300000000</v>
      </c>
      <c r="D22" s="16"/>
    </row>
    <row r="23" spans="1:4" s="19" customFormat="1" ht="22.5" customHeight="1">
      <c r="A23" s="17" t="s">
        <v>15</v>
      </c>
      <c r="B23" s="37">
        <v>25000000000</v>
      </c>
      <c r="C23" s="44">
        <v>2500000000</v>
      </c>
      <c r="D23" s="16"/>
    </row>
    <row r="24" spans="1:4" s="1" customFormat="1" ht="22.5" customHeight="1">
      <c r="A24" s="17" t="s">
        <v>16</v>
      </c>
      <c r="B24" s="37">
        <v>100000000</v>
      </c>
      <c r="C24" s="44" t="s">
        <v>8</v>
      </c>
      <c r="D24" s="23"/>
    </row>
    <row r="25" spans="1:4" s="1" customFormat="1" ht="22.5" customHeight="1">
      <c r="A25" s="17" t="s">
        <v>6</v>
      </c>
      <c r="B25" s="37">
        <v>35000000000</v>
      </c>
      <c r="C25" s="44">
        <v>3500000000</v>
      </c>
      <c r="D25" s="23"/>
    </row>
    <row r="26" spans="1:4" s="19" customFormat="1" ht="22.5" customHeight="1">
      <c r="A26" s="2" t="s">
        <v>2</v>
      </c>
      <c r="B26" s="36">
        <f>SUM(B27:B33)</f>
        <v>297580843030.64996</v>
      </c>
      <c r="C26" s="43">
        <f>SUM(C27:C33)</f>
        <v>5124604400</v>
      </c>
      <c r="D26" s="52"/>
    </row>
    <row r="27" spans="1:4" ht="39" customHeight="1">
      <c r="A27" s="17" t="s">
        <v>121</v>
      </c>
      <c r="B27" s="37">
        <v>40000000000</v>
      </c>
      <c r="C27" s="44">
        <v>4000000000</v>
      </c>
      <c r="D27" s="15"/>
    </row>
    <row r="28" spans="1:4" s="10" customFormat="1" ht="22.5" customHeight="1">
      <c r="A28" s="17" t="s">
        <v>30</v>
      </c>
      <c r="B28" s="37">
        <v>94833166963.5</v>
      </c>
      <c r="C28" s="44" t="s">
        <v>8</v>
      </c>
      <c r="D28" s="15"/>
    </row>
    <row r="29" spans="1:4" ht="22.5" customHeight="1">
      <c r="A29" s="17" t="s">
        <v>31</v>
      </c>
      <c r="B29" s="37">
        <v>34410981076.41</v>
      </c>
      <c r="C29" s="44" t="s">
        <v>8</v>
      </c>
      <c r="D29" s="15"/>
    </row>
    <row r="30" spans="1:4" ht="22.5" customHeight="1">
      <c r="A30" s="17" t="s">
        <v>32</v>
      </c>
      <c r="B30" s="37">
        <v>40626720394.77</v>
      </c>
      <c r="C30" s="44" t="s">
        <v>8</v>
      </c>
      <c r="D30" s="15"/>
    </row>
    <row r="31" spans="1:4" ht="22.5" customHeight="1" thickBot="1">
      <c r="A31" s="24" t="s">
        <v>33</v>
      </c>
      <c r="B31" s="39">
        <v>67255237883.05</v>
      </c>
      <c r="C31" s="46" t="s">
        <v>8</v>
      </c>
      <c r="D31" s="25"/>
    </row>
    <row r="32" spans="1:4" ht="22.5" customHeight="1">
      <c r="A32" s="17" t="s">
        <v>34</v>
      </c>
      <c r="B32" s="37">
        <v>9208692712.92</v>
      </c>
      <c r="C32" s="44" t="s">
        <v>8</v>
      </c>
      <c r="D32" s="15"/>
    </row>
    <row r="33" spans="1:4" ht="22.5" customHeight="1">
      <c r="A33" s="33" t="s">
        <v>7</v>
      </c>
      <c r="B33" s="37">
        <v>11246044000</v>
      </c>
      <c r="C33" s="44">
        <v>1124604400</v>
      </c>
      <c r="D33" s="15"/>
    </row>
    <row r="34" spans="1:4" s="53" customFormat="1" ht="22.5" customHeight="1">
      <c r="A34" s="2" t="s">
        <v>46</v>
      </c>
      <c r="B34" s="36">
        <f>SUM(B35)</f>
        <v>3506539370</v>
      </c>
      <c r="C34" s="43">
        <f>SUM(C35)</f>
        <v>350653937</v>
      </c>
      <c r="D34" s="16"/>
    </row>
    <row r="35" spans="1:4" ht="22.5" customHeight="1">
      <c r="A35" s="33" t="s">
        <v>45</v>
      </c>
      <c r="B35" s="37">
        <v>3506539370</v>
      </c>
      <c r="C35" s="44">
        <v>350653937</v>
      </c>
      <c r="D35" s="15"/>
    </row>
    <row r="36" spans="1:4" s="19" customFormat="1" ht="22.5" customHeight="1">
      <c r="A36" s="2" t="s">
        <v>17</v>
      </c>
      <c r="B36" s="36">
        <f>SUM(B37)</f>
        <v>1439144714.52</v>
      </c>
      <c r="C36" s="43" t="s">
        <v>8</v>
      </c>
      <c r="D36" s="16"/>
    </row>
    <row r="37" spans="1:4" ht="22.5" customHeight="1">
      <c r="A37" s="17" t="s">
        <v>18</v>
      </c>
      <c r="B37" s="37">
        <v>1439144714.52</v>
      </c>
      <c r="C37" s="44" t="s">
        <v>8</v>
      </c>
      <c r="D37" s="15"/>
    </row>
    <row r="38" spans="1:4" s="19" customFormat="1" ht="22.5" customHeight="1">
      <c r="A38" s="2" t="s">
        <v>19</v>
      </c>
      <c r="B38" s="36">
        <f>SUM(B39)</f>
        <v>8716517000</v>
      </c>
      <c r="C38" s="43" t="s">
        <v>8</v>
      </c>
      <c r="D38" s="16"/>
    </row>
    <row r="39" spans="1:4" ht="22.5" customHeight="1">
      <c r="A39" s="17" t="s">
        <v>20</v>
      </c>
      <c r="B39" s="37">
        <v>8716517000</v>
      </c>
      <c r="C39" s="44" t="s">
        <v>8</v>
      </c>
      <c r="D39" s="15"/>
    </row>
    <row r="40" spans="1:4" ht="22.5" customHeight="1">
      <c r="A40" s="2" t="s">
        <v>47</v>
      </c>
      <c r="B40" s="36">
        <f>SUM(B41:B42)</f>
        <v>1975718640</v>
      </c>
      <c r="C40" s="43">
        <f>SUM(C41:C42)</f>
        <v>197571864</v>
      </c>
      <c r="D40" s="16"/>
    </row>
    <row r="41" spans="1:4" ht="22.5" customHeight="1">
      <c r="A41" s="33" t="s">
        <v>48</v>
      </c>
      <c r="B41" s="37">
        <v>1387103910</v>
      </c>
      <c r="C41" s="44">
        <v>138710391</v>
      </c>
      <c r="D41" s="15"/>
    </row>
    <row r="42" spans="1:4" ht="22.5" customHeight="1">
      <c r="A42" s="33" t="s">
        <v>49</v>
      </c>
      <c r="B42" s="37">
        <v>588614730</v>
      </c>
      <c r="C42" s="44">
        <v>58861473</v>
      </c>
      <c r="D42" s="15"/>
    </row>
    <row r="43" spans="1:4" s="19" customFormat="1" ht="22.5" customHeight="1">
      <c r="A43" s="13" t="s">
        <v>50</v>
      </c>
      <c r="B43" s="36">
        <f>B6+B8+B19+B26+B34+B36+B38+B40</f>
        <v>1156906271755.17</v>
      </c>
      <c r="C43" s="43">
        <f>C8+C19+C26+C34+C40</f>
        <v>71083695096</v>
      </c>
      <c r="D43" s="20"/>
    </row>
    <row r="44" spans="1:4" s="19" customFormat="1" ht="22.5" customHeight="1">
      <c r="A44" s="13"/>
      <c r="B44" s="36"/>
      <c r="C44" s="43"/>
      <c r="D44" s="20"/>
    </row>
    <row r="45" spans="1:3" s="63" customFormat="1" ht="22.5" customHeight="1">
      <c r="A45" s="2" t="s">
        <v>80</v>
      </c>
      <c r="B45" s="61"/>
      <c r="C45" s="62"/>
    </row>
    <row r="46" spans="1:3" s="64" customFormat="1" ht="22.5" customHeight="1">
      <c r="A46" s="2" t="s">
        <v>3</v>
      </c>
      <c r="B46" s="36">
        <f>SUM(B47:B47)</f>
        <v>97391170237.29</v>
      </c>
      <c r="C46" s="43" t="s">
        <v>8</v>
      </c>
    </row>
    <row r="47" spans="1:3" s="64" customFormat="1" ht="22.5" customHeight="1">
      <c r="A47" s="54" t="s">
        <v>51</v>
      </c>
      <c r="B47" s="37">
        <v>97391170237.29</v>
      </c>
      <c r="C47" s="44" t="s">
        <v>8</v>
      </c>
    </row>
    <row r="48" spans="1:3" s="64" customFormat="1" ht="22.5" customHeight="1">
      <c r="A48" s="2" t="s">
        <v>81</v>
      </c>
      <c r="B48" s="36">
        <f>SUM(B49:B49)</f>
        <v>47737712832.64</v>
      </c>
      <c r="C48" s="43" t="s">
        <v>8</v>
      </c>
    </row>
    <row r="49" spans="1:3" s="64" customFormat="1" ht="22.5" customHeight="1">
      <c r="A49" s="17" t="s">
        <v>82</v>
      </c>
      <c r="B49" s="37">
        <v>47737712832.64</v>
      </c>
      <c r="C49" s="44" t="s">
        <v>8</v>
      </c>
    </row>
    <row r="50" spans="1:3" s="64" customFormat="1" ht="22.5" customHeight="1">
      <c r="A50" s="2" t="s">
        <v>83</v>
      </c>
      <c r="B50" s="36">
        <f>SUM(B51:B53)</f>
        <v>132175489630.72</v>
      </c>
      <c r="C50" s="43" t="s">
        <v>8</v>
      </c>
    </row>
    <row r="51" spans="1:3" s="64" customFormat="1" ht="22.5" customHeight="1">
      <c r="A51" s="17" t="s">
        <v>84</v>
      </c>
      <c r="B51" s="37">
        <v>35819766465.72</v>
      </c>
      <c r="C51" s="44" t="s">
        <v>8</v>
      </c>
    </row>
    <row r="52" spans="1:3" s="64" customFormat="1" ht="22.5" customHeight="1">
      <c r="A52" s="17" t="s">
        <v>85</v>
      </c>
      <c r="B52" s="37">
        <v>50968881951</v>
      </c>
      <c r="C52" s="44" t="s">
        <v>8</v>
      </c>
    </row>
    <row r="53" spans="1:3" s="64" customFormat="1" ht="22.5" customHeight="1">
      <c r="A53" s="17" t="s">
        <v>86</v>
      </c>
      <c r="B53" s="37">
        <v>45386841214</v>
      </c>
      <c r="C53" s="44" t="s">
        <v>8</v>
      </c>
    </row>
    <row r="54" spans="1:4" s="64" customFormat="1" ht="22.5" customHeight="1">
      <c r="A54" s="2" t="s">
        <v>87</v>
      </c>
      <c r="B54" s="36">
        <f>SUM(B55)</f>
        <v>28828946648.02</v>
      </c>
      <c r="C54" s="43" t="s">
        <v>8</v>
      </c>
      <c r="D54" s="65"/>
    </row>
    <row r="55" spans="1:3" s="65" customFormat="1" ht="22.5" customHeight="1">
      <c r="A55" s="17" t="s">
        <v>88</v>
      </c>
      <c r="B55" s="40">
        <v>28828946648.02</v>
      </c>
      <c r="C55" s="44" t="s">
        <v>8</v>
      </c>
    </row>
    <row r="56" spans="1:4" s="64" customFormat="1" ht="22.5" customHeight="1">
      <c r="A56" s="2" t="s">
        <v>89</v>
      </c>
      <c r="B56" s="36">
        <f>SUM(B57:B61)</f>
        <v>146030391279.68</v>
      </c>
      <c r="C56" s="43" t="s">
        <v>8</v>
      </c>
      <c r="D56" s="65"/>
    </row>
    <row r="57" spans="1:4" s="64" customFormat="1" ht="22.5" customHeight="1">
      <c r="A57" s="17" t="s">
        <v>90</v>
      </c>
      <c r="B57" s="37">
        <v>115957675791.77</v>
      </c>
      <c r="C57" s="44" t="s">
        <v>8</v>
      </c>
      <c r="D57" s="65"/>
    </row>
    <row r="58" spans="1:4" s="64" customFormat="1" ht="22.5" customHeight="1">
      <c r="A58" s="17" t="s">
        <v>91</v>
      </c>
      <c r="B58" s="37">
        <v>23072555370.91</v>
      </c>
      <c r="C58" s="44" t="s">
        <v>8</v>
      </c>
      <c r="D58" s="65"/>
    </row>
    <row r="59" spans="1:4" s="64" customFormat="1" ht="22.5" customHeight="1">
      <c r="A59" s="17" t="s">
        <v>92</v>
      </c>
      <c r="B59" s="37">
        <v>5322049288</v>
      </c>
      <c r="C59" s="44" t="s">
        <v>8</v>
      </c>
      <c r="D59" s="65"/>
    </row>
    <row r="60" spans="1:4" s="64" customFormat="1" ht="22.5" customHeight="1">
      <c r="A60" s="17" t="s">
        <v>117</v>
      </c>
      <c r="B60" s="37">
        <v>1311707377</v>
      </c>
      <c r="C60" s="44" t="s">
        <v>8</v>
      </c>
      <c r="D60" s="65"/>
    </row>
    <row r="61" spans="1:4" s="64" customFormat="1" ht="22.5" customHeight="1">
      <c r="A61" s="17" t="s">
        <v>118</v>
      </c>
      <c r="B61" s="37">
        <v>366403452</v>
      </c>
      <c r="C61" s="44" t="s">
        <v>8</v>
      </c>
      <c r="D61" s="65"/>
    </row>
    <row r="62" spans="1:4" s="64" customFormat="1" ht="22.5" customHeight="1">
      <c r="A62" s="2" t="s">
        <v>93</v>
      </c>
      <c r="B62" s="36">
        <f>SUM(B63)</f>
        <v>3760025124.28</v>
      </c>
      <c r="C62" s="43" t="s">
        <v>8</v>
      </c>
      <c r="D62" s="65"/>
    </row>
    <row r="63" spans="1:4" s="64" customFormat="1" ht="22.5" customHeight="1" thickBot="1">
      <c r="A63" s="24" t="s">
        <v>94</v>
      </c>
      <c r="B63" s="39">
        <v>3760025124.28</v>
      </c>
      <c r="C63" s="46" t="s">
        <v>8</v>
      </c>
      <c r="D63" s="66"/>
    </row>
    <row r="64" spans="1:3" s="64" customFormat="1" ht="22.5" customHeight="1">
      <c r="A64" s="2" t="s">
        <v>95</v>
      </c>
      <c r="B64" s="36">
        <f>SUM(B65:B66)</f>
        <v>48126542976.03</v>
      </c>
      <c r="C64" s="43" t="s">
        <v>8</v>
      </c>
    </row>
    <row r="65" spans="1:4" s="64" customFormat="1" ht="22.5" customHeight="1">
      <c r="A65" s="17" t="s">
        <v>96</v>
      </c>
      <c r="B65" s="37">
        <v>34535072077.03</v>
      </c>
      <c r="C65" s="44" t="s">
        <v>8</v>
      </c>
      <c r="D65" s="65"/>
    </row>
    <row r="66" spans="1:3" s="64" customFormat="1" ht="22.5" customHeight="1">
      <c r="A66" s="17" t="s">
        <v>4</v>
      </c>
      <c r="B66" s="37">
        <v>13591470899</v>
      </c>
      <c r="C66" s="44" t="s">
        <v>8</v>
      </c>
    </row>
    <row r="67" spans="1:3" s="64" customFormat="1" ht="22.5" customHeight="1">
      <c r="A67" s="2" t="s">
        <v>97</v>
      </c>
      <c r="B67" s="36">
        <f>SUM(B68)</f>
        <v>536550687838.49</v>
      </c>
      <c r="C67" s="43" t="s">
        <v>8</v>
      </c>
    </row>
    <row r="68" spans="1:3" s="64" customFormat="1" ht="22.5" customHeight="1">
      <c r="A68" s="17" t="s">
        <v>98</v>
      </c>
      <c r="B68" s="37">
        <v>536550687838.49</v>
      </c>
      <c r="C68" s="44" t="s">
        <v>8</v>
      </c>
    </row>
    <row r="69" spans="1:3" s="64" customFormat="1" ht="22.5" customHeight="1">
      <c r="A69" s="12" t="s">
        <v>99</v>
      </c>
      <c r="B69" s="36">
        <f>SUM(B70:B71)</f>
        <v>55193310950</v>
      </c>
      <c r="C69" s="43" t="s">
        <v>8</v>
      </c>
    </row>
    <row r="70" spans="1:3" s="64" customFormat="1" ht="22.5" customHeight="1">
      <c r="A70" s="17" t="s">
        <v>100</v>
      </c>
      <c r="B70" s="37">
        <v>13996716037</v>
      </c>
      <c r="C70" s="44" t="s">
        <v>8</v>
      </c>
    </row>
    <row r="71" spans="1:3" s="64" customFormat="1" ht="22.5" customHeight="1">
      <c r="A71" s="17" t="s">
        <v>101</v>
      </c>
      <c r="B71" s="37">
        <v>41196594913</v>
      </c>
      <c r="C71" s="44" t="s">
        <v>8</v>
      </c>
    </row>
    <row r="72" spans="1:3" s="64" customFormat="1" ht="22.5" customHeight="1">
      <c r="A72" s="2" t="s">
        <v>102</v>
      </c>
      <c r="B72" s="36">
        <f>SUM(B73)</f>
        <v>51806183306.7</v>
      </c>
      <c r="C72" s="43" t="s">
        <v>8</v>
      </c>
    </row>
    <row r="73" spans="1:3" s="64" customFormat="1" ht="22.5" customHeight="1">
      <c r="A73" s="17" t="s">
        <v>103</v>
      </c>
      <c r="B73" s="37">
        <v>51806183306.7</v>
      </c>
      <c r="C73" s="44" t="s">
        <v>8</v>
      </c>
    </row>
    <row r="74" spans="1:3" s="64" customFormat="1" ht="22.5" customHeight="1">
      <c r="A74" s="2" t="s">
        <v>104</v>
      </c>
      <c r="B74" s="36">
        <f>SUM(B75)</f>
        <v>71842984.34</v>
      </c>
      <c r="C74" s="43" t="s">
        <v>8</v>
      </c>
    </row>
    <row r="75" spans="1:3" s="64" customFormat="1" ht="22.5" customHeight="1">
      <c r="A75" s="17" t="s">
        <v>105</v>
      </c>
      <c r="B75" s="37">
        <v>71842984.34</v>
      </c>
      <c r="C75" s="44" t="s">
        <v>8</v>
      </c>
    </row>
    <row r="76" spans="1:3" s="64" customFormat="1" ht="22.5" customHeight="1">
      <c r="A76" s="2" t="s">
        <v>106</v>
      </c>
      <c r="B76" s="36">
        <f>SUM(B77:B78)</f>
        <v>10417716154.19</v>
      </c>
      <c r="C76" s="43" t="s">
        <v>8</v>
      </c>
    </row>
    <row r="77" spans="1:3" s="64" customFormat="1" ht="22.5" customHeight="1">
      <c r="A77" s="17" t="s">
        <v>107</v>
      </c>
      <c r="B77" s="37">
        <v>10209716154.19</v>
      </c>
      <c r="C77" s="44" t="s">
        <v>8</v>
      </c>
    </row>
    <row r="78" spans="1:3" s="64" customFormat="1" ht="22.5" customHeight="1">
      <c r="A78" s="17" t="s">
        <v>108</v>
      </c>
      <c r="B78" s="37">
        <v>208000000</v>
      </c>
      <c r="C78" s="44" t="s">
        <v>8</v>
      </c>
    </row>
    <row r="79" spans="1:3" s="64" customFormat="1" ht="22.5" customHeight="1">
      <c r="A79" s="2" t="s">
        <v>109</v>
      </c>
      <c r="B79" s="36">
        <f>SUM(B80)</f>
        <v>32060009069.4</v>
      </c>
      <c r="C79" s="43" t="s">
        <v>8</v>
      </c>
    </row>
    <row r="80" spans="1:3" s="64" customFormat="1" ht="22.5" customHeight="1">
      <c r="A80" s="17" t="s">
        <v>110</v>
      </c>
      <c r="B80" s="37">
        <v>32060009069.4</v>
      </c>
      <c r="C80" s="44" t="s">
        <v>8</v>
      </c>
    </row>
    <row r="81" spans="1:3" s="64" customFormat="1" ht="22.5" customHeight="1">
      <c r="A81" s="2" t="s">
        <v>111</v>
      </c>
      <c r="B81" s="36">
        <f>SUM(B82)</f>
        <v>435694757</v>
      </c>
      <c r="C81" s="43" t="s">
        <v>8</v>
      </c>
    </row>
    <row r="82" spans="1:3" s="64" customFormat="1" ht="22.5" customHeight="1">
      <c r="A82" s="17" t="s">
        <v>112</v>
      </c>
      <c r="B82" s="37">
        <v>435694757</v>
      </c>
      <c r="C82" s="44" t="s">
        <v>8</v>
      </c>
    </row>
    <row r="83" spans="1:3" s="64" customFormat="1" ht="22.5" customHeight="1">
      <c r="A83" s="2" t="s">
        <v>113</v>
      </c>
      <c r="B83" s="36">
        <f>SUM(B84)</f>
        <v>6809918968.5</v>
      </c>
      <c r="C83" s="43" t="s">
        <v>8</v>
      </c>
    </row>
    <row r="84" spans="1:3" s="64" customFormat="1" ht="22.5" customHeight="1">
      <c r="A84" s="17" t="s">
        <v>114</v>
      </c>
      <c r="B84" s="37">
        <v>6809918968.5</v>
      </c>
      <c r="C84" s="44" t="s">
        <v>8</v>
      </c>
    </row>
    <row r="85" spans="1:3" s="65" customFormat="1" ht="22.5" customHeight="1">
      <c r="A85" s="13" t="s">
        <v>115</v>
      </c>
      <c r="B85" s="36">
        <f>B46+B48+B50+B54+B56+B62+B64+B67+B69+B72+B74+B76+B79+B81+B83</f>
        <v>1197395642757.28</v>
      </c>
      <c r="C85" s="43" t="s">
        <v>8</v>
      </c>
    </row>
    <row r="86" spans="1:3" s="10" customFormat="1" ht="22.5" customHeight="1">
      <c r="A86" s="13"/>
      <c r="B86" s="36"/>
      <c r="C86" s="43"/>
    </row>
    <row r="87" spans="1:4" ht="22.5" customHeight="1">
      <c r="A87" s="27" t="s">
        <v>21</v>
      </c>
      <c r="B87" s="41"/>
      <c r="C87" s="48"/>
      <c r="D87" s="10"/>
    </row>
    <row r="88" spans="1:4" ht="22.5" customHeight="1">
      <c r="A88" s="2" t="s">
        <v>1</v>
      </c>
      <c r="B88" s="36">
        <f>SUM(B89:B102)</f>
        <v>48799529417.91</v>
      </c>
      <c r="C88" s="43">
        <f>SUM(C89:C102)</f>
        <v>5138328060</v>
      </c>
      <c r="D88" s="10"/>
    </row>
    <row r="89" spans="1:4" ht="22.5" customHeight="1">
      <c r="A89" s="33" t="s">
        <v>69</v>
      </c>
      <c r="B89" s="37">
        <v>970593750</v>
      </c>
      <c r="C89" s="44">
        <v>15000</v>
      </c>
      <c r="D89" s="10"/>
    </row>
    <row r="90" spans="1:4" ht="22.5" customHeight="1">
      <c r="A90" s="33" t="s">
        <v>68</v>
      </c>
      <c r="B90" s="37">
        <v>1148804837.91</v>
      </c>
      <c r="C90" s="44">
        <v>38540</v>
      </c>
      <c r="D90" s="10"/>
    </row>
    <row r="91" spans="1:4" ht="22.5" customHeight="1">
      <c r="A91" s="33" t="s">
        <v>70</v>
      </c>
      <c r="B91" s="37">
        <v>8952962580</v>
      </c>
      <c r="C91" s="44">
        <v>1104070205</v>
      </c>
      <c r="D91" s="10"/>
    </row>
    <row r="92" spans="1:4" ht="22.5" customHeight="1">
      <c r="A92" s="33" t="s">
        <v>71</v>
      </c>
      <c r="B92" s="37">
        <v>695242890</v>
      </c>
      <c r="C92" s="44">
        <v>71395389</v>
      </c>
      <c r="D92" s="10"/>
    </row>
    <row r="93" spans="1:4" ht="22.5" customHeight="1">
      <c r="A93" s="33" t="s">
        <v>72</v>
      </c>
      <c r="B93" s="37">
        <v>1480000000</v>
      </c>
      <c r="C93" s="44">
        <v>148000000</v>
      </c>
      <c r="D93" s="10"/>
    </row>
    <row r="94" spans="1:4" ht="22.5" customHeight="1">
      <c r="A94" s="33" t="s">
        <v>73</v>
      </c>
      <c r="B94" s="37">
        <v>7841660130</v>
      </c>
      <c r="C94" s="44">
        <v>908130903</v>
      </c>
      <c r="D94" s="10"/>
    </row>
    <row r="95" spans="1:4" ht="22.5" customHeight="1" thickBot="1">
      <c r="A95" s="49" t="s">
        <v>74</v>
      </c>
      <c r="B95" s="39">
        <v>800878870</v>
      </c>
      <c r="C95" s="46">
        <v>118847268</v>
      </c>
      <c r="D95" s="26"/>
    </row>
    <row r="96" spans="1:3" ht="22.5" customHeight="1">
      <c r="A96" s="33" t="s">
        <v>75</v>
      </c>
      <c r="B96" s="37">
        <v>7181110400</v>
      </c>
      <c r="C96" s="44">
        <v>757120460</v>
      </c>
    </row>
    <row r="97" spans="1:3" ht="22.5" customHeight="1">
      <c r="A97" s="33" t="s">
        <v>9</v>
      </c>
      <c r="B97" s="37">
        <v>1278748590</v>
      </c>
      <c r="C97" s="44">
        <v>95605721</v>
      </c>
    </row>
    <row r="98" spans="1:3" ht="22.5" customHeight="1">
      <c r="A98" s="33" t="s">
        <v>123</v>
      </c>
      <c r="B98" s="37">
        <v>78100000</v>
      </c>
      <c r="C98" s="44">
        <v>7810000</v>
      </c>
    </row>
    <row r="99" spans="1:3" ht="22.5" customHeight="1">
      <c r="A99" s="33" t="s">
        <v>76</v>
      </c>
      <c r="B99" s="37">
        <v>1132634560</v>
      </c>
      <c r="C99" s="44">
        <v>119084678</v>
      </c>
    </row>
    <row r="100" spans="1:4" s="1" customFormat="1" ht="32.25" customHeight="1">
      <c r="A100" s="58" t="s">
        <v>77</v>
      </c>
      <c r="B100" s="38" t="s">
        <v>8</v>
      </c>
      <c r="C100" s="45">
        <v>14754912</v>
      </c>
      <c r="D100" s="14" t="s">
        <v>78</v>
      </c>
    </row>
    <row r="101" spans="1:3" ht="22.5" customHeight="1">
      <c r="A101" s="33" t="s">
        <v>10</v>
      </c>
      <c r="B101" s="37">
        <v>12138930</v>
      </c>
      <c r="C101" s="44">
        <v>617025</v>
      </c>
    </row>
    <row r="102" spans="1:4" s="19" customFormat="1" ht="22.5" customHeight="1">
      <c r="A102" s="33" t="s">
        <v>79</v>
      </c>
      <c r="B102" s="37">
        <v>17226653880</v>
      </c>
      <c r="C102" s="44">
        <v>1792837959</v>
      </c>
      <c r="D102" s="16"/>
    </row>
    <row r="103" spans="1:3" s="51" customFormat="1" ht="22.5" customHeight="1">
      <c r="A103" s="59" t="s">
        <v>58</v>
      </c>
      <c r="B103" s="60">
        <f>SUM(B104:B109)</f>
        <v>15722120890</v>
      </c>
      <c r="C103" s="60">
        <f>SUM(C104:C109)</f>
        <v>2830658528</v>
      </c>
    </row>
    <row r="104" spans="1:4" ht="22.5" customHeight="1">
      <c r="A104" s="33" t="s">
        <v>59</v>
      </c>
      <c r="B104" s="37">
        <v>450569630</v>
      </c>
      <c r="C104" s="44">
        <v>45056963</v>
      </c>
      <c r="D104" s="15"/>
    </row>
    <row r="105" spans="1:3" ht="22.5" customHeight="1">
      <c r="A105" s="33" t="s">
        <v>60</v>
      </c>
      <c r="B105" s="37">
        <v>100000000</v>
      </c>
      <c r="C105" s="44">
        <v>50000000</v>
      </c>
    </row>
    <row r="106" spans="1:3" ht="22.5" customHeight="1">
      <c r="A106" s="33" t="s">
        <v>61</v>
      </c>
      <c r="B106" s="37">
        <v>13875833250</v>
      </c>
      <c r="C106" s="44">
        <v>2589170277</v>
      </c>
    </row>
    <row r="107" spans="1:3" ht="22.5" customHeight="1">
      <c r="A107" s="33" t="s">
        <v>62</v>
      </c>
      <c r="B107" s="37">
        <v>208063510</v>
      </c>
      <c r="C107" s="44">
        <v>29396256</v>
      </c>
    </row>
    <row r="108" spans="1:3" ht="22.5" customHeight="1">
      <c r="A108" s="33" t="s">
        <v>63</v>
      </c>
      <c r="B108" s="37">
        <v>89000000</v>
      </c>
      <c r="C108" s="44">
        <v>8900000</v>
      </c>
    </row>
    <row r="109" spans="1:3" ht="22.5" customHeight="1">
      <c r="A109" s="33" t="s">
        <v>11</v>
      </c>
      <c r="B109" s="37">
        <v>998654500</v>
      </c>
      <c r="C109" s="44">
        <v>108135032</v>
      </c>
    </row>
    <row r="110" spans="1:4" ht="22.5" customHeight="1">
      <c r="A110" s="2" t="s">
        <v>2</v>
      </c>
      <c r="B110" s="36">
        <f>SUM(B111:B115)</f>
        <v>39675274671</v>
      </c>
      <c r="C110" s="36">
        <f>SUM(C111:C115)</f>
        <v>4537234013</v>
      </c>
      <c r="D110" s="10"/>
    </row>
    <row r="111" spans="1:4" ht="22.5" customHeight="1">
      <c r="A111" s="17" t="s">
        <v>64</v>
      </c>
      <c r="B111" s="37">
        <v>29856551321</v>
      </c>
      <c r="C111" s="44">
        <v>3407782984</v>
      </c>
      <c r="D111" s="10"/>
    </row>
    <row r="112" spans="1:4" ht="22.5" customHeight="1">
      <c r="A112" s="17" t="s">
        <v>65</v>
      </c>
      <c r="B112" s="37">
        <v>7589693770</v>
      </c>
      <c r="C112" s="44">
        <v>827158650</v>
      </c>
      <c r="D112" s="10"/>
    </row>
    <row r="113" spans="1:3" ht="22.5" customHeight="1">
      <c r="A113" s="17" t="s">
        <v>66</v>
      </c>
      <c r="B113" s="37">
        <v>315000000</v>
      </c>
      <c r="C113" s="44">
        <v>31500000</v>
      </c>
    </row>
    <row r="114" spans="1:3" ht="22.5" customHeight="1">
      <c r="A114" s="17" t="s">
        <v>124</v>
      </c>
      <c r="B114" s="37">
        <v>714029580</v>
      </c>
      <c r="C114" s="44">
        <v>110436379</v>
      </c>
    </row>
    <row r="115" spans="1:3" ht="22.5" customHeight="1">
      <c r="A115" s="17" t="s">
        <v>125</v>
      </c>
      <c r="B115" s="37">
        <v>1200000000</v>
      </c>
      <c r="C115" s="44">
        <v>160356000</v>
      </c>
    </row>
    <row r="116" spans="1:3" s="51" customFormat="1" ht="22.5" customHeight="1">
      <c r="A116" s="59" t="s">
        <v>39</v>
      </c>
      <c r="B116" s="60">
        <f>SUM(B117:B119)</f>
        <v>10953991530</v>
      </c>
      <c r="C116" s="47">
        <f>SUM(C117:C119)</f>
        <v>1221373240</v>
      </c>
    </row>
    <row r="117" spans="1:4" ht="22.5" customHeight="1">
      <c r="A117" s="33" t="s">
        <v>35</v>
      </c>
      <c r="B117" s="37">
        <v>43200000</v>
      </c>
      <c r="C117" s="44">
        <v>21600</v>
      </c>
      <c r="D117" s="10"/>
    </row>
    <row r="118" spans="1:4" ht="22.5" customHeight="1">
      <c r="A118" s="33" t="s">
        <v>126</v>
      </c>
      <c r="B118" s="37">
        <v>1110791530</v>
      </c>
      <c r="C118" s="44">
        <v>235886376</v>
      </c>
      <c r="D118" s="10"/>
    </row>
    <row r="119" spans="1:3" ht="22.5" customHeight="1">
      <c r="A119" s="33" t="s">
        <v>56</v>
      </c>
      <c r="B119" s="37">
        <v>9800000000</v>
      </c>
      <c r="C119" s="44">
        <v>985465264</v>
      </c>
    </row>
    <row r="120" spans="1:4" s="51" customFormat="1" ht="22.5" customHeight="1">
      <c r="A120" s="59" t="s">
        <v>36</v>
      </c>
      <c r="B120" s="60">
        <f>SUM(B121)</f>
        <v>25573329</v>
      </c>
      <c r="C120" s="47">
        <f>SUM(C121)</f>
        <v>2557333</v>
      </c>
      <c r="D120" s="71"/>
    </row>
    <row r="121" spans="1:4" ht="22.5" customHeight="1">
      <c r="A121" s="33" t="s">
        <v>57</v>
      </c>
      <c r="B121" s="37">
        <v>25573329</v>
      </c>
      <c r="C121" s="44">
        <v>2557333</v>
      </c>
      <c r="D121" s="10"/>
    </row>
    <row r="122" spans="1:4" ht="22.5" customHeight="1">
      <c r="A122" s="2" t="s">
        <v>67</v>
      </c>
      <c r="B122" s="36">
        <f>SUM(B123)</f>
        <v>17839820</v>
      </c>
      <c r="C122" s="43">
        <f>SUM(C123)</f>
        <v>1876931</v>
      </c>
      <c r="D122" s="10"/>
    </row>
    <row r="123" spans="1:4" ht="22.5" customHeight="1">
      <c r="A123" s="33" t="s">
        <v>79</v>
      </c>
      <c r="B123" s="37">
        <v>17839820</v>
      </c>
      <c r="C123" s="44">
        <v>1876931</v>
      </c>
      <c r="D123" s="10"/>
    </row>
    <row r="124" spans="1:4" ht="22.5" customHeight="1">
      <c r="A124" s="74"/>
      <c r="B124" s="75"/>
      <c r="C124" s="75"/>
      <c r="D124" s="10"/>
    </row>
    <row r="125" spans="1:4" ht="22.5" customHeight="1">
      <c r="A125" s="13"/>
      <c r="B125" s="36"/>
      <c r="C125" s="43"/>
      <c r="D125" s="10"/>
    </row>
    <row r="126" spans="1:4" ht="22.5" customHeight="1" thickBot="1">
      <c r="A126" s="55" t="s">
        <v>40</v>
      </c>
      <c r="B126" s="72">
        <f>B88+B103+B110+B116+B120+B122</f>
        <v>115194329657.91</v>
      </c>
      <c r="C126" s="73">
        <f>C88+C103+C110+C116+C120+C122</f>
        <v>13732028105</v>
      </c>
      <c r="D126" s="26"/>
    </row>
    <row r="127" spans="1:3" ht="22.5" customHeight="1">
      <c r="A127" s="13"/>
      <c r="B127" s="36"/>
      <c r="C127" s="43"/>
    </row>
    <row r="128" spans="1:3" ht="22.5" customHeight="1">
      <c r="A128" s="13"/>
      <c r="B128" s="36"/>
      <c r="C128" s="43"/>
    </row>
    <row r="129" spans="1:3" ht="22.5" customHeight="1">
      <c r="A129" s="13"/>
      <c r="B129" s="36"/>
      <c r="C129" s="43"/>
    </row>
    <row r="130" spans="1:3" ht="22.5" customHeight="1">
      <c r="A130" s="13"/>
      <c r="B130" s="36"/>
      <c r="C130" s="43"/>
    </row>
    <row r="131" spans="1:3" ht="22.5" customHeight="1">
      <c r="A131" s="13"/>
      <c r="B131" s="36"/>
      <c r="C131" s="43"/>
    </row>
    <row r="132" spans="1:3" ht="22.5" customHeight="1">
      <c r="A132" s="13"/>
      <c r="B132" s="36"/>
      <c r="C132" s="43"/>
    </row>
    <row r="133" spans="1:3" ht="22.5" customHeight="1">
      <c r="A133" s="13"/>
      <c r="B133" s="36"/>
      <c r="C133" s="43"/>
    </row>
    <row r="134" spans="1:3" ht="22.5" customHeight="1">
      <c r="A134" s="13"/>
      <c r="B134" s="36"/>
      <c r="C134" s="43"/>
    </row>
    <row r="135" spans="1:3" ht="22.5" customHeight="1">
      <c r="A135" s="13"/>
      <c r="B135" s="36"/>
      <c r="C135" s="43"/>
    </row>
    <row r="136" spans="1:3" ht="22.5" customHeight="1">
      <c r="A136" s="13"/>
      <c r="B136" s="36"/>
      <c r="C136" s="43"/>
    </row>
    <row r="137" spans="1:3" ht="22.5" customHeight="1">
      <c r="A137" s="13"/>
      <c r="B137" s="36"/>
      <c r="C137" s="43"/>
    </row>
    <row r="138" spans="1:3" ht="22.5" customHeight="1">
      <c r="A138" s="13"/>
      <c r="B138" s="36"/>
      <c r="C138" s="43"/>
    </row>
    <row r="139" spans="1:3" ht="22.5" customHeight="1">
      <c r="A139" s="13"/>
      <c r="B139" s="36"/>
      <c r="C139" s="43"/>
    </row>
    <row r="140" spans="1:3" ht="22.5" customHeight="1">
      <c r="A140" s="13"/>
      <c r="B140" s="36"/>
      <c r="C140" s="43"/>
    </row>
    <row r="141" spans="1:3" ht="22.5" customHeight="1">
      <c r="A141" s="13"/>
      <c r="B141" s="36"/>
      <c r="C141" s="43"/>
    </row>
    <row r="142" spans="1:3" ht="22.5" customHeight="1">
      <c r="A142" s="13"/>
      <c r="B142" s="36"/>
      <c r="C142" s="43"/>
    </row>
    <row r="143" spans="1:3" ht="22.5" customHeight="1">
      <c r="A143" s="2" t="s">
        <v>52</v>
      </c>
      <c r="B143" s="41">
        <f>B43</f>
        <v>1156906271755.17</v>
      </c>
      <c r="C143" s="48">
        <f>C43</f>
        <v>71083695096</v>
      </c>
    </row>
    <row r="144" spans="1:3" ht="22.5" customHeight="1">
      <c r="A144" s="30"/>
      <c r="B144" s="41"/>
      <c r="C144" s="48"/>
    </row>
    <row r="145" spans="1:3" ht="22.5" customHeight="1">
      <c r="A145" s="2" t="s">
        <v>53</v>
      </c>
      <c r="B145" s="41">
        <f>B85</f>
        <v>1197395642757.28</v>
      </c>
      <c r="C145" s="44" t="s">
        <v>8</v>
      </c>
    </row>
    <row r="146" spans="1:3" ht="22.5" customHeight="1">
      <c r="A146" s="31"/>
      <c r="B146" s="41"/>
      <c r="C146" s="48"/>
    </row>
    <row r="147" spans="1:3" ht="22.5" customHeight="1">
      <c r="A147" s="2" t="s">
        <v>54</v>
      </c>
      <c r="B147" s="41">
        <f>B126</f>
        <v>115194329657.91</v>
      </c>
      <c r="C147" s="48">
        <f>C126</f>
        <v>13732028105</v>
      </c>
    </row>
    <row r="148" spans="1:3" ht="22.5" customHeight="1">
      <c r="A148" s="32"/>
      <c r="B148" s="41"/>
      <c r="C148" s="48"/>
    </row>
    <row r="149" spans="1:4" ht="22.5" customHeight="1" thickBot="1">
      <c r="A149" s="55" t="s">
        <v>55</v>
      </c>
      <c r="B149" s="56">
        <f>SUM(B143:B147)</f>
        <v>2469496244170.3604</v>
      </c>
      <c r="C149" s="57">
        <f>C143+C147</f>
        <v>84815723201</v>
      </c>
      <c r="D149" s="26"/>
    </row>
    <row r="150" ht="22.5" customHeight="1">
      <c r="B150" s="16"/>
    </row>
  </sheetData>
  <sheetProtection/>
  <mergeCells count="2">
    <mergeCell ref="A1:D1"/>
    <mergeCell ref="A2:D2"/>
  </mergeCells>
  <printOptions horizontalCentered="1"/>
  <pageMargins left="0.5118110236220472" right="0.5118110236220472" top="0.7874015748031497" bottom="0.7874015748031497" header="0.7086614173228347" footer="0.1968503937007874"/>
  <pageSetup horizontalDpi="600" verticalDpi="600" orientation="portrait" pageOrder="overThenDown"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temp</cp:lastModifiedBy>
  <cp:lastPrinted>2008-04-28T07:02:33Z</cp:lastPrinted>
  <dcterms:created xsi:type="dcterms:W3CDTF">1997-09-09T10:28:37Z</dcterms:created>
  <dcterms:modified xsi:type="dcterms:W3CDTF">2008-04-28T07:03:54Z</dcterms:modified>
  <cp:category/>
  <cp:version/>
  <cp:contentType/>
  <cp:contentStatus/>
</cp:coreProperties>
</file>