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45" windowWidth="8475" windowHeight="3825" tabRatio="147" activeTab="0"/>
  </bookViews>
  <sheets>
    <sheet name="98 (2頁)" sheetId="1" r:id="rId1"/>
    <sheet name="98" sheetId="2" state="hidden" r:id="rId2"/>
  </sheets>
  <definedNames>
    <definedName name="_xlnm.Print_Area" localSheetId="1">'98'!$A$1:$E$57</definedName>
    <definedName name="_xlnm.Print_Area" localSheetId="0">'98 (2頁)'!$A$1:$E$66</definedName>
    <definedName name="_xlnm.Print_Titles" localSheetId="0">'98 (2頁)'!$1:$5</definedName>
  </definedNames>
  <calcPr fullCalcOnLoad="1"/>
</workbook>
</file>

<file path=xl/comments1.xml><?xml version="1.0" encoding="utf-8"?>
<comments xmlns="http://schemas.openxmlformats.org/spreadsheetml/2006/main">
  <authors>
    <author>林秀鈴</author>
    <author>admin</author>
  </authors>
  <commentList>
    <comment ref="C9" authorId="0">
      <text>
        <r>
          <rPr>
            <sz val="10"/>
            <rFont val="新細明體"/>
            <family val="1"/>
          </rPr>
          <t>即審修本年度收入實現數
增 減 列數之差額
(含公務預算及特別預算)</t>
        </r>
      </text>
    </comment>
    <comment ref="C11" authorId="0">
      <text>
        <r>
          <rPr>
            <b/>
            <sz val="10"/>
            <rFont val="新細明體"/>
            <family val="1"/>
          </rPr>
          <t>指審計部修正
本年度部分(不含以前年度部分)
之應收,保留數增減列數淨額
(含公務預算及特別預算)</t>
        </r>
      </text>
    </comment>
    <comment ref="B32" authorId="0">
      <text>
        <r>
          <rPr>
            <b/>
            <sz val="10"/>
            <rFont val="新細明體"/>
            <family val="1"/>
          </rPr>
          <t>現金出納表
應收數及應收保留數之註銷數(=應納數之註銷數)合計</t>
        </r>
        <r>
          <rPr>
            <sz val="10"/>
            <rFont val="新細明體"/>
            <family val="1"/>
          </rPr>
          <t xml:space="preserve">
含總預算及特別預算</t>
        </r>
      </text>
    </comment>
    <comment ref="B39" authorId="0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  <comment ref="A36" authorId="0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B35" authorId="0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A38" authorId="1">
      <text>
        <r>
          <rPr>
            <b/>
            <sz val="14"/>
            <rFont val="新細明體"/>
            <family val="1"/>
          </rPr>
          <t>因審定增加之預納庫款,退還之數</t>
        </r>
        <r>
          <rPr>
            <sz val="14"/>
            <rFont val="新細明體"/>
            <family val="1"/>
          </rPr>
          <t xml:space="preserve">
</t>
        </r>
      </text>
    </comment>
    <comment ref="A37" authorId="1">
      <text>
        <r>
          <rPr>
            <b/>
            <sz val="14"/>
            <rFont val="新細明體"/>
            <family val="1"/>
          </rPr>
          <t>上年度決算所預納庫款退還之數</t>
        </r>
      </text>
    </comment>
  </commentList>
</comments>
</file>

<file path=xl/comments2.xml><?xml version="1.0" encoding="utf-8"?>
<comments xmlns="http://schemas.openxmlformats.org/spreadsheetml/2006/main">
  <authors>
    <author>林秀鈴</author>
    <author>行政院主計處</author>
    <author>admin</author>
  </authors>
  <commentList>
    <comment ref="C9" authorId="0">
      <text>
        <r>
          <rPr>
            <sz val="10"/>
            <rFont val="新細明體"/>
            <family val="1"/>
          </rPr>
          <t>即審修本年度收入實現數
增 減 列數之差額
(含公務預算及特別預算)</t>
        </r>
      </text>
    </comment>
    <comment ref="C11" authorId="0">
      <text>
        <r>
          <rPr>
            <b/>
            <sz val="10"/>
            <rFont val="新細明體"/>
            <family val="1"/>
          </rPr>
          <t>指審計部修正
本年度部分(不含以前年度部分)
之應收,保留數增減列數淨額
(含公務預算及特別預算)</t>
        </r>
      </text>
    </comment>
    <comment ref="B32" authorId="0">
      <text>
        <r>
          <rPr>
            <b/>
            <sz val="10"/>
            <rFont val="新細明體"/>
            <family val="1"/>
          </rPr>
          <t>現金出納表
應收數及應收保留數之註銷數(=應納數之註銷數)合計</t>
        </r>
        <r>
          <rPr>
            <sz val="10"/>
            <rFont val="新細明體"/>
            <family val="1"/>
          </rPr>
          <t xml:space="preserve">
含總預算及特別預算</t>
        </r>
      </text>
    </comment>
    <comment ref="B39" authorId="0">
      <text>
        <r>
          <rPr>
            <sz val="10"/>
            <rFont val="新細明體"/>
            <family val="1"/>
          </rPr>
          <t>指各機關待納庫數之
註銷數合計
(含總預算及特別預算註 銷數)</t>
        </r>
      </text>
    </comment>
    <comment ref="C8" authorId="1">
      <text>
        <r>
          <rPr>
            <b/>
            <sz val="14"/>
            <rFont val="新細明體"/>
            <family val="1"/>
          </rPr>
          <t>本大項</t>
        </r>
        <r>
          <rPr>
            <b/>
            <sz val="14"/>
            <rFont val="Times New Roman"/>
            <family val="1"/>
          </rPr>
          <t>1.</t>
        </r>
        <r>
          <rPr>
            <b/>
            <sz val="14"/>
            <rFont val="新細明體"/>
            <family val="1"/>
          </rPr>
          <t>至</t>
        </r>
        <r>
          <rPr>
            <b/>
            <sz val="14"/>
            <rFont val="Times New Roman"/>
            <family val="1"/>
          </rPr>
          <t>4.</t>
        </r>
        <r>
          <rPr>
            <b/>
            <sz val="14"/>
            <rFont val="新細明體"/>
            <family val="1"/>
          </rPr>
          <t xml:space="preserve">
含公務預算及特別預算之本年度部分審修數
</t>
        </r>
      </text>
    </comment>
    <comment ref="A36" authorId="0">
      <text>
        <r>
          <rPr>
            <sz val="12"/>
            <rFont val="新細明體"/>
            <family val="1"/>
          </rPr>
          <t>即國庫提供之國庫退還總數
與國庫出納終結報告所列金額相同</t>
        </r>
      </text>
    </comment>
    <comment ref="B35" authorId="0">
      <text>
        <r>
          <rPr>
            <sz val="10"/>
            <rFont val="新細明體"/>
            <family val="1"/>
          </rPr>
          <t xml:space="preserve">應與現金出納表之
退還以前年度歲入款
相等
</t>
        </r>
      </text>
    </comment>
    <comment ref="A38" authorId="2">
      <text>
        <r>
          <rPr>
            <b/>
            <sz val="14"/>
            <rFont val="新細明體"/>
            <family val="1"/>
          </rPr>
          <t>因審定增加之預納庫款,退還之數</t>
        </r>
        <r>
          <rPr>
            <sz val="14"/>
            <rFont val="新細明體"/>
            <family val="1"/>
          </rPr>
          <t xml:space="preserve">
</t>
        </r>
      </text>
    </comment>
    <comment ref="A37" authorId="2">
      <text>
        <r>
          <rPr>
            <b/>
            <sz val="14"/>
            <rFont val="新細明體"/>
            <family val="1"/>
          </rPr>
          <t>上年度決算所預納庫款退還之數</t>
        </r>
      </text>
    </comment>
  </commentList>
</comments>
</file>

<file path=xl/sharedStrings.xml><?xml version="1.0" encoding="utf-8"?>
<sst xmlns="http://schemas.openxmlformats.org/spreadsheetml/2006/main" count="128" uniqueCount="113">
  <si>
    <t xml:space="preserve">甲、以前年度累計餘絀計算部分                  </t>
  </si>
  <si>
    <t xml:space="preserve">   一、上　年　度　餘　額            </t>
  </si>
  <si>
    <t xml:space="preserve">   一、總決算餘絀</t>
  </si>
  <si>
    <t xml:space="preserve">乙、本年度歲計餘絀計算部分 </t>
  </si>
  <si>
    <t xml:space="preserve">    三、審計部修正特別決算調整數</t>
  </si>
  <si>
    <t>含剔除經費</t>
  </si>
  <si>
    <t>中 央 政 府 總 決 算</t>
  </si>
  <si>
    <t>累 計 餘 絀 計 算 表</t>
  </si>
  <si>
    <t>摘　　　　　　　　　　　　　要</t>
  </si>
  <si>
    <t>金　 　　　　　　　　　　　　　　額</t>
  </si>
  <si>
    <t>借　　　方</t>
  </si>
  <si>
    <t>貸　    　方</t>
  </si>
  <si>
    <t>餘　  　　絀</t>
  </si>
  <si>
    <t>總                  計</t>
  </si>
  <si>
    <t xml:space="preserve">   四、以前年度歲入保留款註銷數              </t>
  </si>
  <si>
    <r>
      <t xml:space="preserve">   </t>
    </r>
    <r>
      <rPr>
        <sz val="9"/>
        <rFont val="新細明體"/>
        <family val="1"/>
      </rPr>
      <t xml:space="preserve">六、註銷舉借債務保留數          </t>
    </r>
  </si>
  <si>
    <t xml:space="preserve">   七、退還以前年度歲入                      </t>
  </si>
  <si>
    <r>
      <t xml:space="preserve">   </t>
    </r>
    <r>
      <rPr>
        <sz val="9"/>
        <rFont val="新細明體"/>
        <family val="1"/>
      </rPr>
      <t>九、臺北市國稅局增列歲入待納庫款</t>
    </r>
  </si>
  <si>
    <r>
      <t>　　</t>
    </r>
    <r>
      <rPr>
        <sz val="9"/>
        <rFont val="Times New Roman"/>
        <family val="1"/>
      </rPr>
      <t xml:space="preserve">  1.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</si>
  <si>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 xml:space="preserve"> </t>
    </r>
    <r>
      <rPr>
        <sz val="9"/>
        <rFont val="新細明體"/>
        <family val="1"/>
      </rPr>
      <t>　　(二)債務之償還</t>
    </r>
  </si>
  <si>
    <r>
      <t xml:space="preserve"> </t>
    </r>
    <r>
      <rPr>
        <sz val="9"/>
        <rFont val="新細明體"/>
        <family val="1"/>
      </rPr>
      <t>　　(三)債務之舉借</t>
    </r>
  </si>
  <si>
    <r>
      <t xml:space="preserve"> </t>
    </r>
    <r>
      <rPr>
        <sz val="9"/>
        <rFont val="新細明體"/>
        <family val="1"/>
      </rPr>
      <t>　　(一)歲入歲出差短</t>
    </r>
  </si>
  <si>
    <r>
      <t xml:space="preserve"> </t>
    </r>
    <r>
      <rPr>
        <sz val="9"/>
        <rFont val="新細明體"/>
        <family val="1"/>
      </rPr>
      <t>　　(二)債務之舉借</t>
    </r>
  </si>
  <si>
    <r>
      <t xml:space="preserve">          1.</t>
    </r>
    <r>
      <rPr>
        <sz val="9"/>
        <rFont val="新細明體"/>
        <family val="1"/>
      </rPr>
      <t>修正歲入決算淨增列實現數</t>
    </r>
    <r>
      <rPr>
        <sz val="9"/>
        <rFont val="Times New Roman"/>
        <family val="1"/>
      </rPr>
      <t xml:space="preserve">                    </t>
    </r>
  </si>
  <si>
    <r>
      <t xml:space="preserve">          2.</t>
    </r>
    <r>
      <rPr>
        <sz val="9"/>
        <rFont val="新細明體"/>
        <family val="1"/>
      </rPr>
      <t>修正歲出決算淨減列實現數</t>
    </r>
    <r>
      <rPr>
        <sz val="9"/>
        <rFont val="Times New Roman"/>
        <family val="1"/>
      </rPr>
      <t xml:space="preserve">                </t>
    </r>
  </si>
  <si>
    <r>
      <t xml:space="preserve">          3.</t>
    </r>
    <r>
      <rPr>
        <sz val="9"/>
        <rFont val="新細明體"/>
        <family val="1"/>
      </rPr>
      <t>修正歲入決算淨增列應收數、保留數</t>
    </r>
    <r>
      <rPr>
        <sz val="9"/>
        <rFont val="Times New Roman"/>
        <family val="1"/>
      </rPr>
      <t xml:space="preserve">          </t>
    </r>
  </si>
  <si>
    <r>
      <t xml:space="preserve">          4.</t>
    </r>
    <r>
      <rPr>
        <sz val="9"/>
        <rFont val="新細明體"/>
        <family val="1"/>
      </rPr>
      <t>修正歲出決算淨增列應付數、保留數</t>
    </r>
    <r>
      <rPr>
        <sz val="9"/>
        <rFont val="Times New Roman"/>
        <family val="1"/>
      </rPr>
      <t xml:space="preserve">          </t>
    </r>
  </si>
  <si>
    <r>
      <t xml:space="preserve">          5.</t>
    </r>
    <r>
      <rPr>
        <sz val="9"/>
        <rFont val="新細明體"/>
        <family val="1"/>
      </rPr>
      <t>修正以前年度歲入淨減列實現數</t>
    </r>
    <r>
      <rPr>
        <sz val="9"/>
        <rFont val="Times New Roman"/>
        <family val="1"/>
      </rPr>
      <t xml:space="preserve">           </t>
    </r>
  </si>
  <si>
    <r>
      <t xml:space="preserve">          5.</t>
    </r>
    <r>
      <rPr>
        <sz val="9"/>
        <rFont val="新細明體"/>
        <family val="1"/>
      </rPr>
      <t>修正以前年度歲出淨減列實現數</t>
    </r>
    <r>
      <rPr>
        <sz val="9"/>
        <rFont val="Times New Roman"/>
        <family val="1"/>
      </rPr>
      <t xml:space="preserve">            </t>
    </r>
  </si>
  <si>
    <r>
      <t xml:space="preserve">          6.</t>
    </r>
    <r>
      <rPr>
        <sz val="9"/>
        <rFont val="新細明體"/>
        <family val="1"/>
      </rPr>
      <t>修正以前年度歲入淨減列應收數、保留數</t>
    </r>
    <r>
      <rPr>
        <sz val="9"/>
        <rFont val="Times New Roman"/>
        <family val="1"/>
      </rPr>
      <t xml:space="preserve">            </t>
    </r>
  </si>
  <si>
    <r>
      <t>　　</t>
    </r>
    <r>
      <rPr>
        <sz val="9"/>
        <rFont val="Times New Roman"/>
        <family val="1"/>
      </rPr>
      <t xml:space="preserve">  2.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</si>
  <si>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t>單位：新臺幣元</t>
  </si>
  <si>
    <t>說  　明</t>
  </si>
  <si>
    <r>
      <t xml:space="preserve">          7.</t>
    </r>
    <r>
      <rPr>
        <sz val="9"/>
        <rFont val="新細明體"/>
        <family val="1"/>
      </rPr>
      <t>修正以前年度歲出淨增列應付數、保留數</t>
    </r>
    <r>
      <rPr>
        <sz val="9"/>
        <rFont val="Times New Roman"/>
        <family val="1"/>
      </rPr>
      <t xml:space="preserve">           </t>
    </r>
  </si>
  <si>
    <r>
      <t>　　</t>
    </r>
    <r>
      <rPr>
        <sz val="9"/>
        <rFont val="Times New Roman"/>
        <family val="1"/>
      </rPr>
      <t xml:space="preserve">  3.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</si>
  <si>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4.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</si>
  <si>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5.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>期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</si>
  <si>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6.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</si>
  <si>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7.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</si>
  <si>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8.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淨減列應付數、保留數</t>
    </r>
  </si>
  <si>
    <r>
      <t>8,205,306.00</t>
    </r>
    <r>
      <rPr>
        <sz val="7"/>
        <rFont val="細明體"/>
        <family val="3"/>
      </rPr>
      <t>元</t>
    </r>
  </si>
  <si>
    <r>
      <t xml:space="preserve">   </t>
    </r>
    <r>
      <rPr>
        <sz val="9"/>
        <rFont val="新細明體"/>
        <family val="1"/>
      </rPr>
      <t xml:space="preserve">十、原住民族委員會及所屬、入出國及移民署、外交部、
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 xml:space="preserve">國防部所屬及海洋巡防總局註銷經費賸餘待納庫款
</t>
    </r>
    <r>
      <rPr>
        <sz val="9"/>
        <rFont val="Times New Roman"/>
        <family val="1"/>
      </rPr>
      <t xml:space="preserve">                               </t>
    </r>
  </si>
  <si>
    <r>
      <t xml:space="preserve">   </t>
    </r>
    <r>
      <rPr>
        <sz val="9"/>
        <rFont val="新細明體"/>
        <family val="1"/>
      </rPr>
      <t>十二、國防部所屬補列押金</t>
    </r>
  </si>
  <si>
    <r>
      <t xml:space="preserve">   </t>
    </r>
    <r>
      <rPr>
        <sz val="9"/>
        <rFont val="新細明體"/>
        <family val="1"/>
      </rPr>
      <t>十三、警政署及所屬註銷材料</t>
    </r>
  </si>
  <si>
    <r>
      <t xml:space="preserve">   </t>
    </r>
    <r>
      <rPr>
        <sz val="9"/>
        <rFont val="新細明體"/>
        <family val="1"/>
      </rPr>
      <t>十四、審計部修正役政署歲出決算淨減列實現數</t>
    </r>
    <r>
      <rPr>
        <sz val="9"/>
        <rFont val="Times New Roman"/>
        <family val="1"/>
      </rPr>
      <t xml:space="preserve">                </t>
    </r>
  </si>
  <si>
    <r>
      <t xml:space="preserve">   </t>
    </r>
    <r>
      <rPr>
        <sz val="9"/>
        <rFont val="新細明體"/>
        <family val="1"/>
      </rPr>
      <t xml:space="preserve">十一、考選部、銓敘部、外交部、臺灣省南區國稅局及
</t>
    </r>
    <r>
      <rPr>
        <sz val="9"/>
        <rFont val="Times New Roman"/>
        <family val="1"/>
      </rPr>
      <t xml:space="preserve">               </t>
    </r>
    <r>
      <rPr>
        <sz val="9"/>
        <rFont val="新細明體"/>
        <family val="1"/>
      </rPr>
      <t>所屬、中央氣象局及蒙藏委員會註銷押金</t>
    </r>
    <r>
      <rPr>
        <sz val="9"/>
        <rFont val="Times New Roman"/>
        <family val="1"/>
      </rPr>
      <t xml:space="preserve">                             </t>
    </r>
    <r>
      <rPr>
        <sz val="9"/>
        <rFont val="新細明體"/>
        <family val="1"/>
      </rPr>
      <t xml:space="preserve"> </t>
    </r>
  </si>
  <si>
    <r>
      <t xml:space="preserve">    </t>
    </r>
    <r>
      <rPr>
        <sz val="12"/>
        <rFont val="細明體"/>
        <family val="3"/>
      </rPr>
      <t>　　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　</t>
    </r>
    <r>
      <rPr>
        <sz val="12"/>
        <rFont val="Times New Roman"/>
        <family val="1"/>
      </rPr>
      <t xml:space="preserve">            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　　</t>
    </r>
    <r>
      <rPr>
        <sz val="12"/>
        <rFont val="Times New Roman"/>
        <family val="1"/>
      </rPr>
      <t xml:space="preserve">     </t>
    </r>
    <r>
      <rPr>
        <sz val="12"/>
        <rFont val="細明體"/>
        <family val="3"/>
      </rPr>
      <t>中華民國</t>
    </r>
    <r>
      <rPr>
        <sz val="12"/>
        <rFont val="Times New Roman"/>
        <family val="1"/>
      </rPr>
      <t xml:space="preserve">  98  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 xml:space="preserve">  12  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 xml:space="preserve">  31  </t>
    </r>
    <r>
      <rPr>
        <sz val="12"/>
        <rFont val="細明體"/>
        <family val="3"/>
      </rPr>
      <t>日</t>
    </r>
  </si>
  <si>
    <t>　    國庫報告列退還以前年度歲入2,004,768,604</t>
  </si>
  <si>
    <t xml:space="preserve">        減：退還預收款　        　            512,285,904</t>
  </si>
  <si>
    <t>　  　  　退還審定減列歲入決算        148,265,750</t>
  </si>
  <si>
    <r>
      <t xml:space="preserve">   </t>
    </r>
    <r>
      <rPr>
        <sz val="9"/>
        <rFont val="新細明體"/>
        <family val="1"/>
      </rPr>
      <t>八、五區國稅局及教育部註銷歲入待納庫款</t>
    </r>
  </si>
  <si>
    <t xml:space="preserve">   二、振興經濟擴大公共建設特別決算餘絀</t>
  </si>
  <si>
    <t xml:space="preserve">   三、振興經濟消費券發放特別決算餘絀</t>
  </si>
  <si>
    <t xml:space="preserve">   二、審計部修正97年度總決算調整數</t>
  </si>
  <si>
    <r>
      <t>　　</t>
    </r>
    <r>
      <rPr>
        <sz val="9"/>
        <rFont val="Times New Roman"/>
        <family val="1"/>
      </rPr>
      <t xml:space="preserve">  9.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</si>
  <si>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10.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</si>
  <si>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11.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</si>
  <si>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 xml:space="preserve"> 12.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</si>
  <si>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>　　</t>
    </r>
    <r>
      <rPr>
        <sz val="9"/>
        <rFont val="Times New Roman"/>
        <family val="1"/>
      </rPr>
      <t xml:space="preserve">  13.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</si>
  <si>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>　　</t>
    </r>
    <r>
      <rPr>
        <sz val="9"/>
        <rFont val="Times New Roman"/>
        <family val="1"/>
      </rPr>
      <t xml:space="preserve">  14.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</si>
  <si>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t xml:space="preserve">   五、以前年度歲出保留款註銷數              </t>
  </si>
  <si>
    <t>中 央 政 府 總 決 算</t>
  </si>
  <si>
    <t>累 計 餘 絀 計 算 表</t>
  </si>
  <si>
    <t>摘　　　　　　　　　　　　　要</t>
  </si>
  <si>
    <t>金　 　　　　　　　　　　　　　　額</t>
  </si>
  <si>
    <t>借　　　方</t>
  </si>
  <si>
    <t>貸　    　方</t>
  </si>
  <si>
    <t>餘　  　　絀</t>
  </si>
  <si>
    <r>
      <t xml:space="preserve">   </t>
    </r>
    <r>
      <rPr>
        <sz val="9"/>
        <rFont val="新細明體"/>
        <family val="1"/>
      </rPr>
      <t>一、上　年　度　餘　額</t>
    </r>
    <r>
      <rPr>
        <sz val="9"/>
        <rFont val="Times New Roman"/>
        <family val="1"/>
      </rPr>
      <t xml:space="preserve">            </t>
    </r>
  </si>
  <si>
    <r>
      <t xml:space="preserve">    </t>
    </r>
    <r>
      <rPr>
        <sz val="9"/>
        <rFont val="新細明體"/>
        <family val="1"/>
      </rPr>
      <t>三、審計部修正特別決算調整數</t>
    </r>
  </si>
  <si>
    <r>
      <t>　　</t>
    </r>
    <r>
      <rPr>
        <sz val="9"/>
        <rFont val="Times New Roman"/>
        <family val="1"/>
      </rPr>
      <t xml:space="preserve">  2.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</si>
  <si>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3.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</si>
  <si>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4.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淨減列實現數</t>
    </r>
  </si>
  <si>
    <r>
      <t>　　</t>
    </r>
    <r>
      <rPr>
        <sz val="9"/>
        <rFont val="Times New Roman"/>
        <family val="1"/>
      </rPr>
      <t xml:space="preserve">  5.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決算淨減列實現數</t>
    </r>
  </si>
  <si>
    <r>
      <t>　　</t>
    </r>
    <r>
      <rPr>
        <sz val="9"/>
        <rFont val="Times New Roman"/>
        <family val="1"/>
      </rPr>
      <t xml:space="preserve">  6.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(95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</si>
  <si>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7.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(96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</si>
  <si>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8.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淨減列應付數、保留數</t>
    </r>
  </si>
  <si>
    <r>
      <t>　　</t>
    </r>
    <r>
      <rPr>
        <sz val="9"/>
        <rFont val="Times New Roman"/>
        <family val="1"/>
      </rPr>
      <t xml:space="preserve">  9.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歲出決算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淨增列應付數、保留數</t>
    </r>
  </si>
  <si>
    <r>
      <t>　　</t>
    </r>
    <r>
      <rPr>
        <sz val="9"/>
        <rFont val="Times New Roman"/>
        <family val="1"/>
      </rPr>
      <t xml:space="preserve">  10.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期歲出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決算淨增列應付數、保留數</t>
    </r>
  </si>
  <si>
    <r>
      <t>　　</t>
    </r>
    <r>
      <rPr>
        <sz val="9"/>
        <rFont val="Times New Roman"/>
        <family val="1"/>
      </rPr>
      <t xml:space="preserve">  11.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(93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</si>
  <si>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 xml:space="preserve"> </t>
    </r>
    <r>
      <rPr>
        <sz val="9"/>
        <rFont val="新細明體"/>
        <family val="1"/>
      </rPr>
      <t>　　</t>
    </r>
    <r>
      <rPr>
        <sz val="9"/>
        <rFont val="Times New Roman"/>
        <family val="1"/>
      </rPr>
      <t xml:space="preserve"> 12.</t>
    </r>
    <r>
      <rPr>
        <sz val="9"/>
        <rFont val="新細明體"/>
        <family val="1"/>
      </rPr>
      <t>修正易淹水地區水患治理計畫第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</si>
  <si>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>　　</t>
    </r>
    <r>
      <rPr>
        <sz val="9"/>
        <rFont val="Times New Roman"/>
        <family val="1"/>
      </rPr>
      <t xml:space="preserve">  13.</t>
    </r>
    <r>
      <rPr>
        <sz val="9"/>
        <rFont val="新細明體"/>
        <family val="1"/>
      </rPr>
      <t>修正擴大公共建設投資計畫</t>
    </r>
    <r>
      <rPr>
        <sz val="9"/>
        <rFont val="Times New Roman"/>
        <family val="1"/>
      </rPr>
      <t>(97</t>
    </r>
    <r>
      <rPr>
        <sz val="9"/>
        <rFont val="新細明體"/>
        <family val="1"/>
      </rPr>
      <t>年度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 xml:space="preserve">決算減列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應收賒借收入數</t>
    </r>
    <r>
      <rPr>
        <sz val="9"/>
        <rFont val="Times New Roman"/>
        <family val="1"/>
      </rPr>
      <t xml:space="preserve">     </t>
    </r>
  </si>
  <si>
    <r>
      <t>　　</t>
    </r>
    <r>
      <rPr>
        <sz val="9"/>
        <rFont val="Times New Roman"/>
        <family val="1"/>
      </rPr>
      <t xml:space="preserve">  14.</t>
    </r>
    <r>
      <rPr>
        <sz val="9"/>
        <rFont val="新細明體"/>
        <family val="1"/>
      </rPr>
      <t>修正石門水庫及其集水區整治計畫第</t>
    </r>
    <r>
      <rPr>
        <sz val="9"/>
        <rFont val="Times New Roman"/>
        <family val="1"/>
      </rPr>
      <t>1</t>
    </r>
    <r>
      <rPr>
        <sz val="9"/>
        <rFont val="新細明體"/>
        <family val="1"/>
      </rPr>
      <t xml:space="preserve">期決算
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減列應收賒借收入數</t>
    </r>
    <r>
      <rPr>
        <sz val="9"/>
        <rFont val="Times New Roman"/>
        <family val="1"/>
      </rPr>
      <t xml:space="preserve">     </t>
    </r>
  </si>
  <si>
    <r>
      <t xml:space="preserve">   </t>
    </r>
    <r>
      <rPr>
        <sz val="9"/>
        <rFont val="新細明體"/>
        <family val="1"/>
      </rPr>
      <t>四、以前年度歲入保留款註銷數</t>
    </r>
    <r>
      <rPr>
        <sz val="9"/>
        <rFont val="Times New Roman"/>
        <family val="1"/>
      </rPr>
      <t xml:space="preserve">              </t>
    </r>
  </si>
  <si>
    <r>
      <t xml:space="preserve">   </t>
    </r>
    <r>
      <rPr>
        <sz val="9"/>
        <rFont val="新細明體"/>
        <family val="1"/>
      </rPr>
      <t>五、以前年度歲出保留款註銷數</t>
    </r>
    <r>
      <rPr>
        <sz val="9"/>
        <rFont val="Times New Roman"/>
        <family val="1"/>
      </rPr>
      <t xml:space="preserve">              </t>
    </r>
  </si>
  <si>
    <r>
      <t xml:space="preserve">   </t>
    </r>
    <r>
      <rPr>
        <sz val="9"/>
        <rFont val="新細明體"/>
        <family val="1"/>
      </rPr>
      <t>六、註銷舉借債務保留數</t>
    </r>
    <r>
      <rPr>
        <sz val="9"/>
        <rFont val="Times New Roman"/>
        <family val="1"/>
      </rPr>
      <t xml:space="preserve">          </t>
    </r>
  </si>
  <si>
    <r>
      <t xml:space="preserve">   </t>
    </r>
    <r>
      <rPr>
        <sz val="9"/>
        <rFont val="新細明體"/>
        <family val="1"/>
      </rPr>
      <t>七、退還以前年度歲入</t>
    </r>
    <r>
      <rPr>
        <sz val="9"/>
        <rFont val="Times New Roman"/>
        <family val="1"/>
      </rPr>
      <t xml:space="preserve">                      </t>
    </r>
  </si>
  <si>
    <r>
      <t>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國庫報告列退還以前年度歲入</t>
    </r>
    <r>
      <rPr>
        <sz val="9"/>
        <rFont val="Times New Roman"/>
        <family val="1"/>
      </rPr>
      <t>2,004,768,604</t>
    </r>
  </si>
  <si>
    <r>
      <t xml:space="preserve">        </t>
    </r>
    <r>
      <rPr>
        <sz val="9"/>
        <rFont val="新細明體"/>
        <family val="1"/>
      </rPr>
      <t>減：退還上年度預納庫款</t>
    </r>
    <r>
      <rPr>
        <sz val="9"/>
        <rFont val="Times New Roman"/>
        <family val="1"/>
      </rPr>
      <t xml:space="preserve">               512,285,904</t>
    </r>
  </si>
  <si>
    <r>
      <t>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　退還審定後新增之預納庫款</t>
    </r>
    <r>
      <rPr>
        <sz val="9"/>
        <rFont val="Times New Roman"/>
        <family val="1"/>
      </rPr>
      <t xml:space="preserve">   148,265,750</t>
    </r>
  </si>
  <si>
    <r>
      <t xml:space="preserve">   </t>
    </r>
    <r>
      <rPr>
        <sz val="9"/>
        <rFont val="新細明體"/>
        <family val="1"/>
      </rPr>
      <t xml:space="preserve">十一、考選部、銓敘部、外交部、臺灣省南區國稅局及
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所屬、中央氣象局及蒙藏委員會註銷押金</t>
    </r>
    <r>
      <rPr>
        <sz val="9"/>
        <rFont val="Times New Roman"/>
        <family val="1"/>
      </rPr>
      <t xml:space="preserve">                              </t>
    </r>
  </si>
  <si>
    <r>
      <t xml:space="preserve">   </t>
    </r>
    <r>
      <rPr>
        <sz val="9"/>
        <rFont val="新細明體"/>
        <family val="1"/>
      </rPr>
      <t>十二、國防部所屬補列押金</t>
    </r>
  </si>
  <si>
    <r>
      <t xml:space="preserve">   </t>
    </r>
    <r>
      <rPr>
        <sz val="9"/>
        <rFont val="新細明體"/>
        <family val="1"/>
      </rPr>
      <t>十三、警政署及所屬註銷材料</t>
    </r>
  </si>
  <si>
    <r>
      <t xml:space="preserve">   </t>
    </r>
    <r>
      <rPr>
        <sz val="9"/>
        <rFont val="新細明體"/>
        <family val="1"/>
      </rPr>
      <t>十四、審計部修正役政署歲出決算淨減列實現數</t>
    </r>
    <r>
      <rPr>
        <sz val="9"/>
        <rFont val="Times New Roman"/>
        <family val="1"/>
      </rPr>
      <t xml:space="preserve">                </t>
    </r>
  </si>
  <si>
    <t xml:space="preserve">乙、本年度歲計餘絀計算部分 </t>
  </si>
  <si>
    <t xml:space="preserve">   一、總決算餘絀</t>
  </si>
  <si>
    <t xml:space="preserve"> 　　(一)歲入歲出差短</t>
  </si>
  <si>
    <t xml:space="preserve"> 　　(二)債務之償還</t>
  </si>
  <si>
    <t xml:space="preserve"> 　　(三)債務之舉借</t>
  </si>
  <si>
    <t xml:space="preserve">   二、振興經濟擴大公共建設特別決算餘絀</t>
  </si>
  <si>
    <t xml:space="preserve"> 　　(二)債務之舉借</t>
  </si>
  <si>
    <t xml:space="preserve">   三、振興經濟消費券發放特別決算餘絀</t>
  </si>
  <si>
    <t>總                  計</t>
  </si>
  <si>
    <r>
      <t xml:space="preserve">   </t>
    </r>
    <r>
      <rPr>
        <sz val="9"/>
        <rFont val="新細明體"/>
        <family val="1"/>
      </rPr>
      <t xml:space="preserve">十、原住民族委員會、入出國及移民署、外交部、國防部
</t>
    </r>
    <r>
      <rPr>
        <sz val="9"/>
        <rFont val="Times New Roman"/>
        <family val="1"/>
      </rPr>
      <t xml:space="preserve">           </t>
    </r>
    <r>
      <rPr>
        <sz val="9"/>
        <rFont val="新細明體"/>
        <family val="1"/>
      </rPr>
      <t>所屬、海洋巡防總局及內政部註銷經費賸餘待納庫款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 xml:space="preserve">
</t>
    </r>
    <r>
      <rPr>
        <sz val="9"/>
        <rFont val="Times New Roman"/>
        <family val="1"/>
      </rPr>
      <t xml:space="preserve">                               </t>
    </r>
  </si>
  <si>
    <r>
      <t xml:space="preserve">          1.</t>
    </r>
    <r>
      <rPr>
        <sz val="9"/>
        <rFont val="新細明體"/>
        <family val="1"/>
      </rPr>
      <t>修正歲入決算淨增列實現數</t>
    </r>
    <r>
      <rPr>
        <sz val="9"/>
        <rFont val="Times New Roman"/>
        <family val="1"/>
      </rPr>
      <t xml:space="preserve">                    </t>
    </r>
  </si>
  <si>
    <r>
      <t xml:space="preserve">          2.</t>
    </r>
    <r>
      <rPr>
        <sz val="9"/>
        <rFont val="新細明體"/>
        <family val="1"/>
      </rPr>
      <t>修正歲出決算淨減列實現數</t>
    </r>
    <r>
      <rPr>
        <sz val="9"/>
        <rFont val="Times New Roman"/>
        <family val="1"/>
      </rPr>
      <t xml:space="preserve">                </t>
    </r>
  </si>
  <si>
    <r>
      <t xml:space="preserve">          3.</t>
    </r>
    <r>
      <rPr>
        <sz val="9"/>
        <rFont val="新細明體"/>
        <family val="1"/>
      </rPr>
      <t>修正歲入決算淨增列應收數、保留數</t>
    </r>
    <r>
      <rPr>
        <sz val="9"/>
        <rFont val="Times New Roman"/>
        <family val="1"/>
      </rPr>
      <t xml:space="preserve">          </t>
    </r>
  </si>
  <si>
    <r>
      <t xml:space="preserve">          4.</t>
    </r>
    <r>
      <rPr>
        <sz val="9"/>
        <rFont val="新細明體"/>
        <family val="1"/>
      </rPr>
      <t>修正歲出決算淨增列應付數、保留數</t>
    </r>
    <r>
      <rPr>
        <sz val="9"/>
        <rFont val="Times New Roman"/>
        <family val="1"/>
      </rPr>
      <t xml:space="preserve">          </t>
    </r>
  </si>
  <si>
    <r>
      <t xml:space="preserve">          5.</t>
    </r>
    <r>
      <rPr>
        <sz val="9"/>
        <rFont val="新細明體"/>
        <family val="1"/>
      </rPr>
      <t>修正以前年度歲入淨增列實現數</t>
    </r>
    <r>
      <rPr>
        <sz val="9"/>
        <rFont val="Times New Roman"/>
        <family val="1"/>
      </rPr>
      <t xml:space="preserve">           </t>
    </r>
  </si>
  <si>
    <r>
      <t xml:space="preserve">          6.</t>
    </r>
    <r>
      <rPr>
        <sz val="9"/>
        <rFont val="新細明體"/>
        <family val="1"/>
      </rPr>
      <t>修正以前年度歲出淨減列實現數</t>
    </r>
    <r>
      <rPr>
        <sz val="9"/>
        <rFont val="Times New Roman"/>
        <family val="1"/>
      </rPr>
      <t xml:space="preserve">            </t>
    </r>
  </si>
  <si>
    <r>
      <t xml:space="preserve">          7.</t>
    </r>
    <r>
      <rPr>
        <sz val="9"/>
        <rFont val="新細明體"/>
        <family val="1"/>
      </rPr>
      <t>修正以前年度歲入淨增列應收數、保留數</t>
    </r>
    <r>
      <rPr>
        <sz val="9"/>
        <rFont val="Times New Roman"/>
        <family val="1"/>
      </rPr>
      <t xml:space="preserve">            </t>
    </r>
  </si>
  <si>
    <r>
      <t xml:space="preserve">          8.</t>
    </r>
    <r>
      <rPr>
        <sz val="9"/>
        <rFont val="新細明體"/>
        <family val="1"/>
      </rPr>
      <t>修正以前年度歲出淨增列應付數、保留數</t>
    </r>
    <r>
      <rPr>
        <sz val="9"/>
        <rFont val="Times New Roman"/>
        <family val="1"/>
      </rPr>
      <t xml:space="preserve">           </t>
    </r>
  </si>
  <si>
    <r>
      <t xml:space="preserve">   </t>
    </r>
    <r>
      <rPr>
        <sz val="9"/>
        <rFont val="新細明體"/>
        <family val="1"/>
      </rPr>
      <t>八、財政部五區國稅局及教育部註銷歲入待納庫款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</si>
</sst>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_-* #,##0.00_-;\-* #,##0.00_-;_-* &quot;---&quot;??_-;_-@_-"/>
    <numFmt numFmtId="178" formatCode="_-* #,##0.00_-;\-* #,##0.00_-;_-* &quot;...&quot;??_-;_-@_-"/>
    <numFmt numFmtId="179" formatCode="#,##0.00;[Red]\-#,##0.00;&quot;…&quot;"/>
    <numFmt numFmtId="180" formatCode="0.00_);[Red]\(0.00\)"/>
    <numFmt numFmtId="181" formatCode="#,##0.00;\-#,##0.00;&quot;…&quot;"/>
  </numFmts>
  <fonts count="26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u val="single"/>
      <sz val="20"/>
      <name val="細明體"/>
      <family val="3"/>
    </font>
    <font>
      <sz val="10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1"/>
      <name val="新細明體"/>
      <family val="1"/>
    </font>
    <font>
      <b/>
      <sz val="12"/>
      <name val="標楷體"/>
      <family val="4"/>
    </font>
    <font>
      <b/>
      <u val="single"/>
      <sz val="24"/>
      <name val="細明體"/>
      <family val="3"/>
    </font>
    <font>
      <sz val="12"/>
      <name val="Times New Roman"/>
      <family val="1"/>
    </font>
    <font>
      <sz val="11"/>
      <name val="細明體"/>
      <family val="3"/>
    </font>
    <font>
      <b/>
      <sz val="14"/>
      <name val="新細明體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細明體"/>
      <family val="3"/>
    </font>
    <font>
      <sz val="9"/>
      <name val="Times New Roman"/>
      <family val="1"/>
    </font>
    <font>
      <b/>
      <sz val="11"/>
      <name val="標楷體"/>
      <family val="4"/>
    </font>
    <font>
      <sz val="7"/>
      <name val="新細明體"/>
      <family val="1"/>
    </font>
    <font>
      <sz val="7"/>
      <name val="Times New Roman"/>
      <family val="1"/>
    </font>
    <font>
      <sz val="7"/>
      <name val="細明體"/>
      <family val="3"/>
    </font>
    <font>
      <sz val="9"/>
      <color indexed="12"/>
      <name val="Times New Roman"/>
      <family val="1"/>
    </font>
    <font>
      <sz val="14"/>
      <name val="新細明體"/>
      <family val="1"/>
    </font>
    <font>
      <sz val="10"/>
      <name val="細明體"/>
      <family val="3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77" fontId="2" fillId="0" borderId="1" xfId="0" applyNumberFormat="1" applyFont="1" applyBorder="1" applyAlignment="1" quotePrefix="1">
      <alignment horizontal="left" wrapText="1"/>
    </xf>
    <xf numFmtId="179" fontId="7" fillId="0" borderId="2" xfId="0" applyNumberFormat="1" applyFont="1" applyBorder="1" applyAlignment="1">
      <alignment/>
    </xf>
    <xf numFmtId="179" fontId="5" fillId="0" borderId="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wrapText="1"/>
    </xf>
    <xf numFmtId="177" fontId="2" fillId="0" borderId="1" xfId="0" applyNumberFormat="1" applyFont="1" applyBorder="1" applyAlignment="1">
      <alignment wrapText="1"/>
    </xf>
    <xf numFmtId="0" fontId="8" fillId="0" borderId="0" xfId="0" applyFont="1" applyAlignment="1">
      <alignment/>
    </xf>
    <xf numFmtId="0" fontId="8" fillId="0" borderId="4" xfId="0" applyFont="1" applyBorder="1" applyAlignment="1" quotePrefix="1">
      <alignment horizontal="center" vertical="center"/>
    </xf>
    <xf numFmtId="177" fontId="6" fillId="0" borderId="5" xfId="0" applyNumberFormat="1" applyFont="1" applyBorder="1" applyAlignment="1">
      <alignment vertical="top" wrapText="1"/>
    </xf>
    <xf numFmtId="0" fontId="6" fillId="0" borderId="0" xfId="0" applyFont="1" applyAlignment="1">
      <alignment vertical="top"/>
    </xf>
    <xf numFmtId="177" fontId="2" fillId="0" borderId="1" xfId="0" applyNumberFormat="1" applyFont="1" applyBorder="1" applyAlignment="1">
      <alignment horizontal="left" shrinkToFit="1"/>
    </xf>
    <xf numFmtId="179" fontId="7" fillId="0" borderId="6" xfId="0" applyNumberFormat="1" applyFont="1" applyBorder="1" applyAlignment="1">
      <alignment/>
    </xf>
    <xf numFmtId="0" fontId="5" fillId="0" borderId="0" xfId="0" applyFont="1" applyAlignment="1">
      <alignment/>
    </xf>
    <xf numFmtId="0" fontId="9" fillId="0" borderId="7" xfId="0" applyFont="1" applyBorder="1" applyAlignment="1">
      <alignment horizontal="center"/>
    </xf>
    <xf numFmtId="181" fontId="5" fillId="0" borderId="2" xfId="0" applyNumberFormat="1" applyFont="1" applyBorder="1" applyAlignment="1">
      <alignment/>
    </xf>
    <xf numFmtId="179" fontId="7" fillId="0" borderId="8" xfId="0" applyNumberFormat="1" applyFont="1" applyBorder="1" applyAlignment="1">
      <alignment/>
    </xf>
    <xf numFmtId="177" fontId="5" fillId="0" borderId="1" xfId="0" applyNumberFormat="1" applyFont="1" applyBorder="1" applyAlignment="1">
      <alignment horizontal="left" vertical="top" shrinkToFit="1"/>
    </xf>
    <xf numFmtId="181" fontId="7" fillId="0" borderId="2" xfId="0" applyNumberFormat="1" applyFont="1" applyBorder="1" applyAlignment="1">
      <alignment/>
    </xf>
    <xf numFmtId="0" fontId="3" fillId="0" borderId="9" xfId="0" applyFont="1" applyBorder="1" applyAlignment="1">
      <alignment horizontal="left" vertical="center"/>
    </xf>
    <xf numFmtId="0" fontId="12" fillId="0" borderId="9" xfId="0" applyFont="1" applyBorder="1" applyAlignment="1">
      <alignment horizontal="right"/>
    </xf>
    <xf numFmtId="0" fontId="11" fillId="0" borderId="9" xfId="0" applyFont="1" applyBorder="1" applyAlignment="1">
      <alignment horizontal="left"/>
    </xf>
    <xf numFmtId="179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79" fontId="15" fillId="0" borderId="2" xfId="0" applyNumberFormat="1" applyFont="1" applyBorder="1" applyAlignment="1">
      <alignment/>
    </xf>
    <xf numFmtId="179" fontId="16" fillId="0" borderId="2" xfId="0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1" fillId="0" borderId="10" xfId="0" applyFont="1" applyBorder="1" applyAlignment="1" quotePrefix="1">
      <alignment horizontal="left"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/>
    </xf>
    <xf numFmtId="179" fontId="17" fillId="0" borderId="2" xfId="0" applyNumberFormat="1" applyFont="1" applyBorder="1" applyAlignment="1">
      <alignment/>
    </xf>
    <xf numFmtId="181" fontId="17" fillId="0" borderId="2" xfId="0" applyNumberFormat="1" applyFont="1" applyBorder="1" applyAlignment="1">
      <alignment/>
    </xf>
    <xf numFmtId="0" fontId="17" fillId="0" borderId="10" xfId="0" applyFont="1" applyBorder="1" applyAlignment="1">
      <alignment/>
    </xf>
    <xf numFmtId="177" fontId="19" fillId="0" borderId="1" xfId="0" applyNumberFormat="1" applyFont="1" applyBorder="1" applyAlignment="1">
      <alignment horizontal="left" shrinkToFit="1"/>
    </xf>
    <xf numFmtId="177" fontId="20" fillId="0" borderId="1" xfId="0" applyNumberFormat="1" applyFont="1" applyBorder="1" applyAlignment="1">
      <alignment horizontal="left" vertical="top"/>
    </xf>
    <xf numFmtId="0" fontId="0" fillId="0" borderId="0" xfId="0" applyFont="1" applyAlignment="1">
      <alignment/>
    </xf>
    <xf numFmtId="181" fontId="22" fillId="0" borderId="2" xfId="0" applyNumberFormat="1" applyFont="1" applyBorder="1" applyAlignment="1">
      <alignment/>
    </xf>
    <xf numFmtId="0" fontId="1" fillId="0" borderId="10" xfId="0" applyFont="1" applyBorder="1" applyAlignment="1" quotePrefix="1">
      <alignment horizontal="left" vertical="top"/>
    </xf>
    <xf numFmtId="0" fontId="17" fillId="0" borderId="10" xfId="0" applyFont="1" applyBorder="1" applyAlignment="1">
      <alignment horizontal="left" vertical="top" wrapText="1"/>
    </xf>
    <xf numFmtId="179" fontId="17" fillId="0" borderId="2" xfId="0" applyNumberFormat="1" applyFont="1" applyBorder="1" applyAlignment="1">
      <alignment vertical="top"/>
    </xf>
    <xf numFmtId="0" fontId="17" fillId="0" borderId="10" xfId="0" applyFont="1" applyBorder="1" applyAlignment="1">
      <alignment horizontal="left" vertical="top"/>
    </xf>
    <xf numFmtId="179" fontId="22" fillId="0" borderId="2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0" fontId="17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181" fontId="17" fillId="0" borderId="2" xfId="0" applyNumberFormat="1" applyFont="1" applyBorder="1" applyAlignment="1">
      <alignment vertical="top"/>
    </xf>
    <xf numFmtId="0" fontId="18" fillId="0" borderId="11" xfId="0" applyFont="1" applyBorder="1" applyAlignment="1">
      <alignment vertical="center"/>
    </xf>
    <xf numFmtId="179" fontId="7" fillId="0" borderId="6" xfId="0" applyNumberFormat="1" applyFont="1" applyBorder="1" applyAlignment="1">
      <alignment vertical="center"/>
    </xf>
    <xf numFmtId="179" fontId="7" fillId="0" borderId="2" xfId="0" applyNumberFormat="1" applyFont="1" applyBorder="1" applyAlignment="1">
      <alignment vertical="center"/>
    </xf>
    <xf numFmtId="0" fontId="17" fillId="0" borderId="10" xfId="0" applyFont="1" applyBorder="1" applyAlignment="1">
      <alignment vertical="top"/>
    </xf>
    <xf numFmtId="0" fontId="18" fillId="0" borderId="10" xfId="0" applyFont="1" applyBorder="1" applyAlignment="1">
      <alignment vertical="top"/>
    </xf>
    <xf numFmtId="181" fontId="7" fillId="0" borderId="2" xfId="0" applyNumberFormat="1" applyFont="1" applyBorder="1" applyAlignment="1">
      <alignment vertical="top"/>
    </xf>
    <xf numFmtId="0" fontId="17" fillId="0" borderId="7" xfId="0" applyFont="1" applyBorder="1" applyAlignment="1">
      <alignment horizontal="left" vertical="top" wrapText="1"/>
    </xf>
    <xf numFmtId="179" fontId="17" fillId="0" borderId="8" xfId="0" applyNumberFormat="1" applyFont="1" applyBorder="1" applyAlignment="1">
      <alignment vertical="top"/>
    </xf>
    <xf numFmtId="179" fontId="5" fillId="0" borderId="8" xfId="0" applyNumberFormat="1" applyFont="1" applyBorder="1" applyAlignment="1">
      <alignment/>
    </xf>
    <xf numFmtId="177" fontId="2" fillId="0" borderId="5" xfId="0" applyNumberFormat="1" applyFont="1" applyBorder="1" applyAlignment="1">
      <alignment wrapText="1"/>
    </xf>
    <xf numFmtId="179" fontId="17" fillId="0" borderId="2" xfId="0" applyNumberFormat="1" applyFont="1" applyFill="1" applyBorder="1" applyAlignment="1">
      <alignment vertical="top"/>
    </xf>
    <xf numFmtId="0" fontId="17" fillId="0" borderId="10" xfId="0" applyFont="1" applyBorder="1" applyAlignment="1" quotePrefix="1">
      <alignment horizontal="left"/>
    </xf>
    <xf numFmtId="179" fontId="24" fillId="0" borderId="2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12" xfId="0" applyFont="1" applyBorder="1" applyAlignment="1" quotePrefix="1">
      <alignment horizontal="center" vertical="center"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 quotePrefix="1">
      <alignment horizontal="center" vertical="center"/>
    </xf>
    <xf numFmtId="0" fontId="8" fillId="0" borderId="16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showGridLines="0" tabSelected="1" zoomScaleSheetLayoutView="100" workbookViewId="0" topLeftCell="A1">
      <selection activeCell="B33" sqref="B33"/>
    </sheetView>
  </sheetViews>
  <sheetFormatPr defaultColWidth="9.00390625" defaultRowHeight="16.5"/>
  <cols>
    <col min="1" max="1" width="41.50390625" style="39" customWidth="1"/>
    <col min="2" max="2" width="15.00390625" style="39" customWidth="1"/>
    <col min="3" max="3" width="15.125" style="39" customWidth="1"/>
    <col min="4" max="4" width="15.25390625" style="39" customWidth="1"/>
    <col min="5" max="5" width="9.50390625" style="39" customWidth="1"/>
    <col min="6" max="6" width="16.50390625" style="39" customWidth="1"/>
    <col min="7" max="7" width="14.25390625" style="39" customWidth="1"/>
    <col min="8" max="16384" width="9.00390625" style="39" customWidth="1"/>
  </cols>
  <sheetData>
    <row r="1" spans="1:5" ht="27.75">
      <c r="A1" s="64" t="s">
        <v>61</v>
      </c>
      <c r="B1" s="64"/>
      <c r="C1" s="64"/>
      <c r="D1" s="64"/>
      <c r="E1" s="64"/>
    </row>
    <row r="2" spans="1:5" ht="32.25">
      <c r="A2" s="65" t="s">
        <v>62</v>
      </c>
      <c r="B2" s="65"/>
      <c r="C2" s="65"/>
      <c r="D2" s="65"/>
      <c r="E2" s="65"/>
    </row>
    <row r="3" spans="1:5" ht="20.25" customHeight="1" thickBot="1">
      <c r="A3" s="21" t="s">
        <v>46</v>
      </c>
      <c r="B3" s="19"/>
      <c r="C3" s="19"/>
      <c r="D3" s="19"/>
      <c r="E3" s="20" t="s">
        <v>31</v>
      </c>
    </row>
    <row r="4" spans="1:5" s="7" customFormat="1" ht="23.25" customHeight="1">
      <c r="A4" s="70" t="s">
        <v>63</v>
      </c>
      <c r="B4" s="68" t="s">
        <v>64</v>
      </c>
      <c r="C4" s="69"/>
      <c r="D4" s="69"/>
      <c r="E4" s="66" t="s">
        <v>32</v>
      </c>
    </row>
    <row r="5" spans="1:5" s="7" customFormat="1" ht="23.25" customHeight="1">
      <c r="A5" s="71"/>
      <c r="B5" s="8" t="s">
        <v>65</v>
      </c>
      <c r="C5" s="8" t="s">
        <v>66</v>
      </c>
      <c r="D5" s="8" t="s">
        <v>67</v>
      </c>
      <c r="E5" s="67"/>
    </row>
    <row r="6" spans="1:5" s="4" customFormat="1" ht="27" customHeight="1">
      <c r="A6" s="51" t="s">
        <v>0</v>
      </c>
      <c r="B6" s="52">
        <f>SUM(B7:B45)</f>
        <v>35300586771.9</v>
      </c>
      <c r="C6" s="52">
        <f>SUM(C7:C45)</f>
        <v>111655963445.20999</v>
      </c>
      <c r="D6" s="53">
        <f>C6-B6</f>
        <v>76355376673.31</v>
      </c>
      <c r="E6" s="5"/>
    </row>
    <row r="7" spans="1:5" s="4" customFormat="1" ht="18" customHeight="1">
      <c r="A7" s="54" t="s">
        <v>68</v>
      </c>
      <c r="B7" s="43">
        <v>0</v>
      </c>
      <c r="C7" s="43">
        <v>68375919678</v>
      </c>
      <c r="D7" s="3"/>
      <c r="E7" s="6"/>
    </row>
    <row r="8" spans="1:7" s="4" customFormat="1" ht="17.25" customHeight="1">
      <c r="A8" s="49" t="s">
        <v>53</v>
      </c>
      <c r="B8" s="61"/>
      <c r="C8" s="61"/>
      <c r="D8" s="3"/>
      <c r="E8" s="6"/>
      <c r="F8" s="22"/>
      <c r="G8" s="23"/>
    </row>
    <row r="9" spans="1:5" s="4" customFormat="1" ht="17.25" customHeight="1">
      <c r="A9" s="44" t="s">
        <v>104</v>
      </c>
      <c r="B9" s="43">
        <v>0</v>
      </c>
      <c r="C9" s="50">
        <f>649742460-148442963</f>
        <v>501299497</v>
      </c>
      <c r="D9" s="3"/>
      <c r="E9" s="6"/>
    </row>
    <row r="10" spans="1:6" s="4" customFormat="1" ht="17.25" customHeight="1">
      <c r="A10" s="44" t="s">
        <v>105</v>
      </c>
      <c r="B10" s="43">
        <v>0</v>
      </c>
      <c r="C10" s="50">
        <v>10234825974.17</v>
      </c>
      <c r="D10" s="3"/>
      <c r="E10" s="37" t="s">
        <v>5</v>
      </c>
      <c r="F10" s="24"/>
    </row>
    <row r="11" spans="1:5" s="4" customFormat="1" ht="17.25" customHeight="1">
      <c r="A11" s="44" t="s">
        <v>106</v>
      </c>
      <c r="B11" s="43">
        <v>0</v>
      </c>
      <c r="C11" s="50">
        <f>102617168.04-17528958</f>
        <v>85088210.04</v>
      </c>
      <c r="D11" s="3"/>
      <c r="E11" s="38" t="s">
        <v>40</v>
      </c>
    </row>
    <row r="12" spans="1:5" s="4" customFormat="1" ht="17.25" customHeight="1">
      <c r="A12" s="44" t="s">
        <v>107</v>
      </c>
      <c r="B12" s="50">
        <v>7104321896</v>
      </c>
      <c r="C12" s="50">
        <v>0</v>
      </c>
      <c r="D12" s="3"/>
      <c r="E12" s="1"/>
    </row>
    <row r="13" spans="1:5" s="4" customFormat="1" ht="17.25" customHeight="1">
      <c r="A13" s="44" t="s">
        <v>108</v>
      </c>
      <c r="B13" s="50">
        <v>0</v>
      </c>
      <c r="C13" s="50">
        <v>12000</v>
      </c>
      <c r="D13" s="3"/>
      <c r="E13" s="1"/>
    </row>
    <row r="14" spans="1:5" s="4" customFormat="1" ht="17.25" customHeight="1">
      <c r="A14" s="44" t="s">
        <v>109</v>
      </c>
      <c r="B14" s="50">
        <v>0</v>
      </c>
      <c r="C14" s="50">
        <v>86534001</v>
      </c>
      <c r="D14" s="3"/>
      <c r="E14" s="37"/>
    </row>
    <row r="15" spans="1:5" s="4" customFormat="1" ht="17.25" customHeight="1">
      <c r="A15" s="44" t="s">
        <v>110</v>
      </c>
      <c r="B15" s="50">
        <v>0</v>
      </c>
      <c r="C15" s="50">
        <f>14337651-12000</f>
        <v>14325651</v>
      </c>
      <c r="D15" s="3"/>
      <c r="E15" s="38"/>
    </row>
    <row r="16" spans="1:5" s="4" customFormat="1" ht="21.75" customHeight="1">
      <c r="A16" s="44" t="s">
        <v>111</v>
      </c>
      <c r="B16" s="43">
        <v>20654292</v>
      </c>
      <c r="C16" s="43">
        <v>0</v>
      </c>
      <c r="D16" s="3"/>
      <c r="E16" s="11"/>
    </row>
    <row r="17" spans="1:5" s="4" customFormat="1" ht="18" customHeight="1">
      <c r="A17" s="54" t="s">
        <v>69</v>
      </c>
      <c r="B17" s="43"/>
      <c r="C17" s="43"/>
      <c r="D17" s="3"/>
      <c r="E17" s="11"/>
    </row>
    <row r="18" spans="1:5" s="4" customFormat="1" ht="29.25" customHeight="1">
      <c r="A18" s="46" t="s">
        <v>18</v>
      </c>
      <c r="B18" s="43">
        <v>0</v>
      </c>
      <c r="C18" s="43">
        <v>266344000</v>
      </c>
      <c r="D18" s="3"/>
      <c r="E18" s="11"/>
    </row>
    <row r="19" spans="1:5" s="4" customFormat="1" ht="29.25" customHeight="1">
      <c r="A19" s="46" t="s">
        <v>70</v>
      </c>
      <c r="B19" s="43">
        <v>0</v>
      </c>
      <c r="C19" s="43">
        <v>803212552</v>
      </c>
      <c r="D19" s="3"/>
      <c r="E19" s="11"/>
    </row>
    <row r="20" spans="1:5" s="4" customFormat="1" ht="29.25" customHeight="1">
      <c r="A20" s="46" t="s">
        <v>71</v>
      </c>
      <c r="B20" s="43">
        <v>0</v>
      </c>
      <c r="C20" s="43">
        <v>11624084</v>
      </c>
      <c r="D20" s="3"/>
      <c r="E20" s="11"/>
    </row>
    <row r="21" spans="1:5" s="4" customFormat="1" ht="29.25" customHeight="1">
      <c r="A21" s="46" t="s">
        <v>72</v>
      </c>
      <c r="B21" s="43">
        <v>0</v>
      </c>
      <c r="C21" s="43">
        <v>18819912579</v>
      </c>
      <c r="D21" s="3"/>
      <c r="E21" s="11"/>
    </row>
    <row r="22" spans="1:5" s="4" customFormat="1" ht="29.25" customHeight="1">
      <c r="A22" s="46" t="s">
        <v>73</v>
      </c>
      <c r="B22" s="43">
        <v>0</v>
      </c>
      <c r="C22" s="43">
        <v>957587792</v>
      </c>
      <c r="D22" s="3"/>
      <c r="E22" s="11"/>
    </row>
    <row r="23" spans="1:5" s="4" customFormat="1" ht="29.25" customHeight="1">
      <c r="A23" s="46" t="s">
        <v>74</v>
      </c>
      <c r="B23" s="43">
        <v>266344000</v>
      </c>
      <c r="C23" s="43">
        <v>0</v>
      </c>
      <c r="D23" s="3"/>
      <c r="E23" s="11"/>
    </row>
    <row r="24" spans="1:5" s="4" customFormat="1" ht="29.25" customHeight="1">
      <c r="A24" s="46" t="s">
        <v>75</v>
      </c>
      <c r="B24" s="43">
        <v>803212552</v>
      </c>
      <c r="C24" s="43">
        <v>0</v>
      </c>
      <c r="D24" s="3"/>
      <c r="E24" s="11"/>
    </row>
    <row r="25" spans="1:5" s="4" customFormat="1" ht="29.25" customHeight="1">
      <c r="A25" s="46" t="s">
        <v>76</v>
      </c>
      <c r="B25" s="43">
        <v>0</v>
      </c>
      <c r="C25" s="43">
        <v>1537896</v>
      </c>
      <c r="D25" s="3"/>
      <c r="E25" s="11"/>
    </row>
    <row r="26" spans="1:5" s="4" customFormat="1" ht="29.25" customHeight="1">
      <c r="A26" s="46" t="s">
        <v>77</v>
      </c>
      <c r="B26" s="43">
        <v>18714854336</v>
      </c>
      <c r="C26" s="43">
        <v>0</v>
      </c>
      <c r="D26" s="3"/>
      <c r="E26" s="11"/>
    </row>
    <row r="27" spans="1:5" s="4" customFormat="1" ht="29.25" customHeight="1">
      <c r="A27" s="46" t="s">
        <v>78</v>
      </c>
      <c r="B27" s="43">
        <v>874807568</v>
      </c>
      <c r="C27" s="43">
        <v>0</v>
      </c>
      <c r="D27" s="3"/>
      <c r="E27" s="11"/>
    </row>
    <row r="28" spans="1:5" s="4" customFormat="1" ht="29.25" customHeight="1">
      <c r="A28" s="46" t="s">
        <v>79</v>
      </c>
      <c r="B28" s="43">
        <v>23300000</v>
      </c>
      <c r="C28" s="43">
        <v>0</v>
      </c>
      <c r="D28" s="3"/>
      <c r="E28" s="11"/>
    </row>
    <row r="29" spans="1:5" s="4" customFormat="1" ht="29.25" customHeight="1">
      <c r="A29" s="48" t="s">
        <v>80</v>
      </c>
      <c r="B29" s="43">
        <v>13161980</v>
      </c>
      <c r="C29" s="43">
        <v>0</v>
      </c>
      <c r="D29" s="3"/>
      <c r="E29" s="11"/>
    </row>
    <row r="30" spans="1:5" s="4" customFormat="1" ht="29.25" customHeight="1">
      <c r="A30" s="46" t="s">
        <v>81</v>
      </c>
      <c r="B30" s="43">
        <v>105058243</v>
      </c>
      <c r="C30" s="43">
        <v>0</v>
      </c>
      <c r="D30" s="3"/>
      <c r="E30" s="11"/>
    </row>
    <row r="31" spans="1:5" s="4" customFormat="1" ht="29.25" customHeight="1">
      <c r="A31" s="46" t="s">
        <v>82</v>
      </c>
      <c r="B31" s="43">
        <v>82780224</v>
      </c>
      <c r="C31" s="43">
        <v>0</v>
      </c>
      <c r="D31" s="3"/>
      <c r="E31" s="11"/>
    </row>
    <row r="32" spans="1:5" s="4" customFormat="1" ht="17.25" customHeight="1">
      <c r="A32" s="54" t="s">
        <v>83</v>
      </c>
      <c r="B32" s="43">
        <v>512011909</v>
      </c>
      <c r="C32" s="43">
        <v>0</v>
      </c>
      <c r="D32" s="3"/>
      <c r="E32" s="17"/>
    </row>
    <row r="33" spans="1:5" s="4" customFormat="1" ht="17.25" customHeight="1">
      <c r="A33" s="44" t="s">
        <v>84</v>
      </c>
      <c r="B33" s="43">
        <v>0</v>
      </c>
      <c r="C33" s="43">
        <v>11487266710</v>
      </c>
      <c r="D33" s="3"/>
      <c r="E33" s="6"/>
    </row>
    <row r="34" spans="1:5" s="4" customFormat="1" ht="17.25" customHeight="1" thickBot="1">
      <c r="A34" s="57" t="s">
        <v>85</v>
      </c>
      <c r="B34" s="58">
        <f>75532707+96398612+358369760+333427197+2162700158+129792024+1088182262</f>
        <v>4244402720</v>
      </c>
      <c r="C34" s="58">
        <v>0</v>
      </c>
      <c r="D34" s="59"/>
      <c r="E34" s="60"/>
    </row>
    <row r="35" spans="1:5" s="4" customFormat="1" ht="17.25" customHeight="1">
      <c r="A35" s="54" t="s">
        <v>86</v>
      </c>
      <c r="B35" s="43">
        <v>1344216950</v>
      </c>
      <c r="C35" s="43">
        <v>0</v>
      </c>
      <c r="D35" s="3"/>
      <c r="E35" s="6"/>
    </row>
    <row r="36" spans="1:5" s="4" customFormat="1" ht="17.25" customHeight="1" hidden="1">
      <c r="A36" s="31" t="s">
        <v>87</v>
      </c>
      <c r="B36" s="34"/>
      <c r="C36" s="34"/>
      <c r="D36" s="3"/>
      <c r="E36" s="6"/>
    </row>
    <row r="37" spans="1:5" s="4" customFormat="1" ht="17.25" customHeight="1" hidden="1">
      <c r="A37" s="62" t="s">
        <v>88</v>
      </c>
      <c r="B37" s="34"/>
      <c r="C37" s="34"/>
      <c r="D37" s="3"/>
      <c r="E37" s="6"/>
    </row>
    <row r="38" spans="1:5" s="4" customFormat="1" ht="17.25" customHeight="1" hidden="1">
      <c r="A38" s="41" t="s">
        <v>89</v>
      </c>
      <c r="B38" s="34"/>
      <c r="C38" s="34"/>
      <c r="D38" s="3"/>
      <c r="E38" s="6"/>
    </row>
    <row r="39" spans="1:5" s="4" customFormat="1" ht="17.25" customHeight="1">
      <c r="A39" s="44" t="s">
        <v>112</v>
      </c>
      <c r="B39" s="43">
        <v>1181374128</v>
      </c>
      <c r="C39" s="43">
        <v>0</v>
      </c>
      <c r="D39" s="3"/>
      <c r="E39" s="6"/>
    </row>
    <row r="40" spans="1:5" s="4" customFormat="1" ht="17.25" customHeight="1">
      <c r="A40" s="44" t="s">
        <v>17</v>
      </c>
      <c r="B40" s="43">
        <v>0</v>
      </c>
      <c r="C40" s="43">
        <v>10213675</v>
      </c>
      <c r="D40" s="3"/>
      <c r="E40" s="6"/>
    </row>
    <row r="41" spans="1:5" s="4" customFormat="1" ht="30.75" customHeight="1">
      <c r="A41" s="42" t="s">
        <v>103</v>
      </c>
      <c r="B41" s="43">
        <v>8630634</v>
      </c>
      <c r="C41" s="43">
        <v>0</v>
      </c>
      <c r="D41" s="3"/>
      <c r="E41" s="6"/>
    </row>
    <row r="42" spans="1:5" s="4" customFormat="1" ht="30.75" customHeight="1">
      <c r="A42" s="42" t="s">
        <v>90</v>
      </c>
      <c r="B42" s="43">
        <v>787089</v>
      </c>
      <c r="C42" s="43">
        <v>0</v>
      </c>
      <c r="D42" s="63"/>
      <c r="E42" s="6"/>
    </row>
    <row r="43" spans="1:5" s="4" customFormat="1" ht="17.25" customHeight="1">
      <c r="A43" s="44" t="s">
        <v>91</v>
      </c>
      <c r="B43" s="43">
        <v>0</v>
      </c>
      <c r="C43" s="43">
        <v>141146</v>
      </c>
      <c r="D43" s="63"/>
      <c r="E43" s="6"/>
    </row>
    <row r="44" spans="1:5" s="4" customFormat="1" ht="17.25" customHeight="1">
      <c r="A44" s="44" t="s">
        <v>92</v>
      </c>
      <c r="B44" s="43">
        <v>668250.9</v>
      </c>
      <c r="C44" s="43">
        <v>0</v>
      </c>
      <c r="D44" s="63"/>
      <c r="E44" s="6"/>
    </row>
    <row r="45" spans="1:5" s="4" customFormat="1" ht="17.25" customHeight="1">
      <c r="A45" s="42" t="s">
        <v>93</v>
      </c>
      <c r="B45" s="43">
        <v>0</v>
      </c>
      <c r="C45" s="43">
        <v>118000</v>
      </c>
      <c r="D45" s="63"/>
      <c r="E45" s="6"/>
    </row>
    <row r="46" spans="1:5" s="4" customFormat="1" ht="6.75" customHeight="1">
      <c r="A46" s="42"/>
      <c r="B46" s="43"/>
      <c r="C46" s="43"/>
      <c r="D46" s="63"/>
      <c r="E46" s="6"/>
    </row>
    <row r="47" spans="1:5" s="4" customFormat="1" ht="26.25" customHeight="1">
      <c r="A47" s="55" t="s">
        <v>94</v>
      </c>
      <c r="B47" s="56">
        <f>B48+B52+B55</f>
        <v>454566777991.05005</v>
      </c>
      <c r="C47" s="56">
        <f>C48+C52+C55</f>
        <v>392084552184</v>
      </c>
      <c r="D47" s="56">
        <f>C47-B47</f>
        <v>-62482225807.05005</v>
      </c>
      <c r="E47" s="6"/>
    </row>
    <row r="48" spans="1:5" s="4" customFormat="1" ht="17.25" customHeight="1">
      <c r="A48" s="47" t="s">
        <v>95</v>
      </c>
      <c r="B48" s="43">
        <f>SUM(B49:B51)</f>
        <v>227003516988.05005</v>
      </c>
      <c r="C48" s="43">
        <f>SUM(C49:C51)</f>
        <v>164521291181</v>
      </c>
      <c r="D48" s="15"/>
      <c r="E48" s="6"/>
    </row>
    <row r="49" spans="1:5" s="4" customFormat="1" ht="17.25" customHeight="1">
      <c r="A49" s="47" t="s">
        <v>96</v>
      </c>
      <c r="B49" s="43">
        <f>1715489748947.35-1553486231959.3</f>
        <v>162003516988.05005</v>
      </c>
      <c r="C49" s="43">
        <v>0</v>
      </c>
      <c r="D49" s="3"/>
      <c r="E49" s="6"/>
    </row>
    <row r="50" spans="1:5" s="4" customFormat="1" ht="17.25" customHeight="1">
      <c r="A50" s="47" t="s">
        <v>97</v>
      </c>
      <c r="B50" s="43">
        <v>65000000000</v>
      </c>
      <c r="C50" s="43">
        <v>0</v>
      </c>
      <c r="D50" s="3"/>
      <c r="E50" s="6"/>
    </row>
    <row r="51" spans="1:5" s="4" customFormat="1" ht="17.25" customHeight="1">
      <c r="A51" s="47" t="s">
        <v>98</v>
      </c>
      <c r="B51" s="43">
        <v>0</v>
      </c>
      <c r="C51" s="43">
        <v>164521291181</v>
      </c>
      <c r="D51" s="3"/>
      <c r="E51" s="6"/>
    </row>
    <row r="52" spans="1:5" s="4" customFormat="1" ht="17.25" customHeight="1">
      <c r="A52" s="47" t="s">
        <v>99</v>
      </c>
      <c r="B52" s="43">
        <f>B53+B54</f>
        <v>142855237050</v>
      </c>
      <c r="C52" s="43">
        <f>C53+C54</f>
        <v>142855237050</v>
      </c>
      <c r="D52" s="3"/>
      <c r="E52" s="6"/>
    </row>
    <row r="53" spans="1:5" s="4" customFormat="1" ht="17.25" customHeight="1">
      <c r="A53" s="47" t="s">
        <v>96</v>
      </c>
      <c r="B53" s="43">
        <v>142855237050</v>
      </c>
      <c r="C53" s="43">
        <v>0</v>
      </c>
      <c r="D53" s="3"/>
      <c r="E53" s="6"/>
    </row>
    <row r="54" spans="1:5" s="4" customFormat="1" ht="17.25" customHeight="1">
      <c r="A54" s="47" t="s">
        <v>100</v>
      </c>
      <c r="B54" s="43">
        <v>0</v>
      </c>
      <c r="C54" s="43">
        <v>142855237050</v>
      </c>
      <c r="D54" s="3"/>
      <c r="E54" s="6"/>
    </row>
    <row r="55" spans="1:5" s="4" customFormat="1" ht="17.25" customHeight="1">
      <c r="A55" s="47" t="s">
        <v>101</v>
      </c>
      <c r="B55" s="43">
        <f>SUM(B56:B57)</f>
        <v>84708023953</v>
      </c>
      <c r="C55" s="43">
        <f>SUM(C56:C57)</f>
        <v>84708023953</v>
      </c>
      <c r="D55" s="3"/>
      <c r="E55" s="6"/>
    </row>
    <row r="56" spans="1:5" s="4" customFormat="1" ht="17.25" customHeight="1">
      <c r="A56" s="47" t="s">
        <v>96</v>
      </c>
      <c r="B56" s="43">
        <v>84708023953</v>
      </c>
      <c r="C56" s="43">
        <v>0</v>
      </c>
      <c r="D56" s="3"/>
      <c r="E56" s="6"/>
    </row>
    <row r="57" spans="1:5" s="4" customFormat="1" ht="17.25" customHeight="1">
      <c r="A57" s="47" t="s">
        <v>100</v>
      </c>
      <c r="B57" s="43">
        <v>0</v>
      </c>
      <c r="C57" s="43">
        <v>84708023953</v>
      </c>
      <c r="D57" s="3"/>
      <c r="E57" s="6"/>
    </row>
    <row r="58" spans="1:5" s="4" customFormat="1" ht="35.25" customHeight="1">
      <c r="A58" s="54"/>
      <c r="B58" s="43"/>
      <c r="C58" s="43"/>
      <c r="D58" s="3"/>
      <c r="E58" s="6"/>
    </row>
    <row r="59" spans="1:5" s="4" customFormat="1" ht="39" customHeight="1">
      <c r="A59" s="54"/>
      <c r="B59" s="43"/>
      <c r="C59" s="43"/>
      <c r="D59" s="3"/>
      <c r="E59" s="6"/>
    </row>
    <row r="60" spans="1:5" s="4" customFormat="1" ht="39" customHeight="1">
      <c r="A60" s="54"/>
      <c r="B60" s="43"/>
      <c r="C60" s="43"/>
      <c r="D60" s="3"/>
      <c r="E60" s="6"/>
    </row>
    <row r="61" spans="1:5" s="4" customFormat="1" ht="35.25" customHeight="1">
      <c r="A61" s="54"/>
      <c r="B61" s="43"/>
      <c r="C61" s="43"/>
      <c r="D61" s="3"/>
      <c r="E61" s="6"/>
    </row>
    <row r="62" spans="1:5" s="4" customFormat="1" ht="35.25" customHeight="1">
      <c r="A62" s="54"/>
      <c r="B62" s="43"/>
      <c r="C62" s="43"/>
      <c r="D62" s="3"/>
      <c r="E62" s="6"/>
    </row>
    <row r="63" spans="1:5" s="4" customFormat="1" ht="35.25" customHeight="1">
      <c r="A63" s="54"/>
      <c r="B63" s="43"/>
      <c r="C63" s="43"/>
      <c r="D63" s="3"/>
      <c r="E63" s="6"/>
    </row>
    <row r="64" spans="1:5" s="4" customFormat="1" ht="33" customHeight="1">
      <c r="A64" s="54"/>
      <c r="B64" s="43"/>
      <c r="C64" s="43"/>
      <c r="D64" s="3"/>
      <c r="E64" s="6"/>
    </row>
    <row r="65" spans="1:5" s="4" customFormat="1" ht="35.25" customHeight="1">
      <c r="A65" s="54"/>
      <c r="B65" s="43"/>
      <c r="C65" s="43"/>
      <c r="D65" s="3"/>
      <c r="E65" s="6"/>
    </row>
    <row r="66" spans="1:5" s="10" customFormat="1" ht="27.75" customHeight="1" thickBot="1">
      <c r="A66" s="14" t="s">
        <v>102</v>
      </c>
      <c r="B66" s="16">
        <f>B47+B6</f>
        <v>489867364762.9501</v>
      </c>
      <c r="C66" s="16">
        <f>C47+C6</f>
        <v>503740515629.20996</v>
      </c>
      <c r="D66" s="16">
        <f>D47+D6</f>
        <v>13873150866.259949</v>
      </c>
      <c r="E66" s="9"/>
    </row>
    <row r="67" ht="15" customHeight="1"/>
    <row r="68" s="4" customFormat="1" ht="15" customHeight="1">
      <c r="D68" s="27"/>
    </row>
    <row r="69" spans="1:4" s="4" customFormat="1" ht="14.25">
      <c r="A69" s="13"/>
      <c r="D69" s="22"/>
    </row>
    <row r="70" ht="16.5">
      <c r="A70" s="13"/>
    </row>
    <row r="71" ht="16.5">
      <c r="A71" s="13"/>
    </row>
    <row r="72" ht="16.5">
      <c r="A72" s="13"/>
    </row>
    <row r="73" ht="16.5">
      <c r="A73" s="13"/>
    </row>
    <row r="74" ht="16.5">
      <c r="A74" s="13"/>
    </row>
    <row r="75" ht="16.5">
      <c r="A75" s="13"/>
    </row>
    <row r="76" ht="16.5">
      <c r="A76" s="13"/>
    </row>
    <row r="77" ht="16.5">
      <c r="A77" s="13"/>
    </row>
    <row r="78" ht="16.5">
      <c r="A78" s="13"/>
    </row>
    <row r="79" ht="16.5">
      <c r="A79" s="13"/>
    </row>
    <row r="80" ht="16.5">
      <c r="A80" s="13"/>
    </row>
  </sheetData>
  <mergeCells count="5">
    <mergeCell ref="A1:E1"/>
    <mergeCell ref="A2:E2"/>
    <mergeCell ref="E4:E5"/>
    <mergeCell ref="B4:D4"/>
    <mergeCell ref="A4:A5"/>
  </mergeCells>
  <printOptions horizontalCentered="1"/>
  <pageMargins left="0.4330708661417323" right="0.4330708661417323" top="0.7086614173228347" bottom="0.7086614173228347" header="0.3937007874015748" footer="0.5118110236220472"/>
  <pageSetup horizontalDpi="600" verticalDpi="600" orientation="portrait" pageOrder="overThenDown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1"/>
  <sheetViews>
    <sheetView showGridLines="0" zoomScaleSheetLayoutView="100" workbookViewId="0" topLeftCell="A1">
      <selection activeCell="A33" sqref="A33"/>
    </sheetView>
  </sheetViews>
  <sheetFormatPr defaultColWidth="9.00390625" defaultRowHeight="16.5"/>
  <cols>
    <col min="1" max="1" width="41.50390625" style="0" customWidth="1"/>
    <col min="2" max="2" width="15.00390625" style="0" customWidth="1"/>
    <col min="3" max="3" width="15.125" style="0" customWidth="1"/>
    <col min="4" max="4" width="15.25390625" style="0" customWidth="1"/>
    <col min="5" max="5" width="9.50390625" style="39" customWidth="1"/>
    <col min="6" max="6" width="16.50390625" style="0" customWidth="1"/>
    <col min="7" max="7" width="14.25390625" style="0" customWidth="1"/>
  </cols>
  <sheetData>
    <row r="1" spans="1:5" ht="27.75">
      <c r="A1" s="64" t="s">
        <v>6</v>
      </c>
      <c r="B1" s="64"/>
      <c r="C1" s="64"/>
      <c r="D1" s="64"/>
      <c r="E1" s="64"/>
    </row>
    <row r="2" spans="1:5" ht="32.25">
      <c r="A2" s="65" t="s">
        <v>7</v>
      </c>
      <c r="B2" s="65"/>
      <c r="C2" s="65"/>
      <c r="D2" s="65"/>
      <c r="E2" s="65"/>
    </row>
    <row r="3" spans="1:5" ht="20.25" customHeight="1" thickBot="1">
      <c r="A3" s="21" t="s">
        <v>46</v>
      </c>
      <c r="B3" s="19"/>
      <c r="C3" s="19"/>
      <c r="D3" s="19"/>
      <c r="E3" s="20" t="s">
        <v>31</v>
      </c>
    </row>
    <row r="4" spans="1:5" s="7" customFormat="1" ht="23.25" customHeight="1">
      <c r="A4" s="70" t="s">
        <v>8</v>
      </c>
      <c r="B4" s="68" t="s">
        <v>9</v>
      </c>
      <c r="C4" s="69"/>
      <c r="D4" s="69"/>
      <c r="E4" s="66" t="s">
        <v>32</v>
      </c>
    </row>
    <row r="5" spans="1:5" s="7" customFormat="1" ht="23.25" customHeight="1">
      <c r="A5" s="71"/>
      <c r="B5" s="8" t="s">
        <v>10</v>
      </c>
      <c r="C5" s="8" t="s">
        <v>11</v>
      </c>
      <c r="D5" s="8" t="s">
        <v>12</v>
      </c>
      <c r="E5" s="67"/>
    </row>
    <row r="6" spans="1:5" s="4" customFormat="1" ht="17.25" customHeight="1">
      <c r="A6" s="33" t="s">
        <v>0</v>
      </c>
      <c r="B6" s="12">
        <f>SUM(B7:B45)</f>
        <v>35302967942.9</v>
      </c>
      <c r="C6" s="12">
        <f>SUM(C7:C45)</f>
        <v>122488863302.20999</v>
      </c>
      <c r="D6" s="2">
        <f>C6-B6</f>
        <v>87185895359.31</v>
      </c>
      <c r="E6" s="5"/>
    </row>
    <row r="7" spans="1:5" s="4" customFormat="1" ht="13.5" customHeight="1">
      <c r="A7" s="28" t="s">
        <v>1</v>
      </c>
      <c r="B7" s="34">
        <v>0</v>
      </c>
      <c r="C7" s="34">
        <v>68375919678</v>
      </c>
      <c r="D7" s="3"/>
      <c r="E7" s="6"/>
    </row>
    <row r="8" spans="1:7" s="4" customFormat="1" ht="12" customHeight="1">
      <c r="A8" s="29" t="s">
        <v>53</v>
      </c>
      <c r="B8" s="34"/>
      <c r="C8" s="35"/>
      <c r="D8" s="3"/>
      <c r="E8" s="6"/>
      <c r="F8" s="22"/>
      <c r="G8" s="23"/>
    </row>
    <row r="9" spans="1:5" s="4" customFormat="1" ht="12" customHeight="1">
      <c r="A9" s="30" t="s">
        <v>23</v>
      </c>
      <c r="B9" s="34">
        <v>0</v>
      </c>
      <c r="C9" s="40">
        <f>649742460-148442963</f>
        <v>501299497</v>
      </c>
      <c r="D9" s="3"/>
      <c r="E9" s="6"/>
    </row>
    <row r="10" spans="1:6" s="4" customFormat="1" ht="12" customHeight="1">
      <c r="A10" s="30" t="s">
        <v>24</v>
      </c>
      <c r="B10" s="34">
        <v>0</v>
      </c>
      <c r="C10" s="35">
        <v>10234825974.17</v>
      </c>
      <c r="D10" s="3"/>
      <c r="E10" s="37" t="s">
        <v>5</v>
      </c>
      <c r="F10" s="24"/>
    </row>
    <row r="11" spans="1:5" s="4" customFormat="1" ht="12" customHeight="1">
      <c r="A11" s="30" t="s">
        <v>25</v>
      </c>
      <c r="B11" s="34">
        <v>0</v>
      </c>
      <c r="C11" s="40">
        <f>102617168.04-17528958</f>
        <v>85088210.04</v>
      </c>
      <c r="D11" s="3"/>
      <c r="E11" s="38" t="s">
        <v>40</v>
      </c>
    </row>
    <row r="12" spans="1:5" s="4" customFormat="1" ht="12" customHeight="1">
      <c r="A12" s="30" t="s">
        <v>26</v>
      </c>
      <c r="B12" s="35">
        <v>7104321896</v>
      </c>
      <c r="C12" s="35">
        <v>0</v>
      </c>
      <c r="D12" s="3"/>
      <c r="E12" s="1"/>
    </row>
    <row r="13" spans="1:5" s="4" customFormat="1" ht="12" customHeight="1" hidden="1">
      <c r="A13" s="30" t="s">
        <v>27</v>
      </c>
      <c r="B13" s="35">
        <v>0</v>
      </c>
      <c r="C13" s="35">
        <v>0</v>
      </c>
      <c r="D13" s="3"/>
      <c r="E13" s="1"/>
    </row>
    <row r="14" spans="1:5" s="4" customFormat="1" ht="12" customHeight="1">
      <c r="A14" s="30" t="s">
        <v>28</v>
      </c>
      <c r="B14" s="35">
        <v>0</v>
      </c>
      <c r="C14" s="35">
        <v>86534001</v>
      </c>
      <c r="D14" s="3"/>
      <c r="E14" s="37"/>
    </row>
    <row r="15" spans="1:5" s="4" customFormat="1" ht="12" customHeight="1">
      <c r="A15" s="30" t="s">
        <v>29</v>
      </c>
      <c r="B15" s="40">
        <f>12000+14337651-12000</f>
        <v>14337651</v>
      </c>
      <c r="C15" s="35">
        <v>0</v>
      </c>
      <c r="D15" s="3"/>
      <c r="E15" s="38"/>
    </row>
    <row r="16" spans="1:5" s="4" customFormat="1" ht="12" customHeight="1">
      <c r="A16" s="30" t="s">
        <v>33</v>
      </c>
      <c r="B16" s="34">
        <v>20654292</v>
      </c>
      <c r="C16" s="34">
        <v>0</v>
      </c>
      <c r="D16" s="3"/>
      <c r="E16" s="11"/>
    </row>
    <row r="17" spans="1:5" s="4" customFormat="1" ht="12" customHeight="1">
      <c r="A17" s="28" t="s">
        <v>4</v>
      </c>
      <c r="B17" s="34"/>
      <c r="C17" s="34"/>
      <c r="D17" s="3"/>
      <c r="E17" s="11"/>
    </row>
    <row r="18" spans="1:5" s="4" customFormat="1" ht="24" customHeight="1">
      <c r="A18" s="46" t="s">
        <v>18</v>
      </c>
      <c r="B18" s="43">
        <v>0</v>
      </c>
      <c r="C18" s="43">
        <v>266344000</v>
      </c>
      <c r="D18" s="3"/>
      <c r="E18" s="11"/>
    </row>
    <row r="19" spans="1:5" s="4" customFormat="1" ht="24" customHeight="1">
      <c r="A19" s="46" t="s">
        <v>30</v>
      </c>
      <c r="B19" s="43">
        <v>0</v>
      </c>
      <c r="C19" s="43">
        <v>803212552</v>
      </c>
      <c r="D19" s="3"/>
      <c r="E19" s="11"/>
    </row>
    <row r="20" spans="1:5" s="4" customFormat="1" ht="24" customHeight="1">
      <c r="A20" s="46" t="s">
        <v>34</v>
      </c>
      <c r="B20" s="43">
        <v>0</v>
      </c>
      <c r="C20" s="43">
        <v>11624084</v>
      </c>
      <c r="D20" s="3"/>
      <c r="E20" s="11"/>
    </row>
    <row r="21" spans="1:5" s="4" customFormat="1" ht="24" customHeight="1">
      <c r="A21" s="46" t="s">
        <v>35</v>
      </c>
      <c r="B21" s="43">
        <v>0</v>
      </c>
      <c r="C21" s="43">
        <v>18819912579</v>
      </c>
      <c r="D21" s="3"/>
      <c r="E21" s="11"/>
    </row>
    <row r="22" spans="1:5" s="4" customFormat="1" ht="24" customHeight="1">
      <c r="A22" s="46" t="s">
        <v>36</v>
      </c>
      <c r="B22" s="43">
        <v>0</v>
      </c>
      <c r="C22" s="43">
        <v>957587792</v>
      </c>
      <c r="D22" s="3"/>
      <c r="E22" s="11"/>
    </row>
    <row r="23" spans="1:5" s="4" customFormat="1" ht="24" customHeight="1">
      <c r="A23" s="46" t="s">
        <v>37</v>
      </c>
      <c r="B23" s="43">
        <v>266344000</v>
      </c>
      <c r="C23" s="43">
        <v>0</v>
      </c>
      <c r="D23" s="3"/>
      <c r="E23" s="11"/>
    </row>
    <row r="24" spans="1:5" s="4" customFormat="1" ht="24" customHeight="1">
      <c r="A24" s="46" t="s">
        <v>38</v>
      </c>
      <c r="B24" s="43">
        <v>803212552</v>
      </c>
      <c r="C24" s="43">
        <v>0</v>
      </c>
      <c r="D24" s="3"/>
      <c r="E24" s="11"/>
    </row>
    <row r="25" spans="1:5" s="4" customFormat="1" ht="24" customHeight="1">
      <c r="A25" s="46" t="s">
        <v>39</v>
      </c>
      <c r="B25" s="43">
        <v>0</v>
      </c>
      <c r="C25" s="43">
        <v>1537896</v>
      </c>
      <c r="D25" s="3"/>
      <c r="E25" s="11"/>
    </row>
    <row r="26" spans="1:5" s="4" customFormat="1" ht="24" customHeight="1">
      <c r="A26" s="46" t="s">
        <v>54</v>
      </c>
      <c r="B26" s="43">
        <v>18714854336</v>
      </c>
      <c r="C26" s="43">
        <v>0</v>
      </c>
      <c r="D26" s="3"/>
      <c r="E26" s="11"/>
    </row>
    <row r="27" spans="1:5" s="4" customFormat="1" ht="24" customHeight="1">
      <c r="A27" s="46" t="s">
        <v>55</v>
      </c>
      <c r="B27" s="43">
        <v>874807568</v>
      </c>
      <c r="C27" s="43">
        <v>0</v>
      </c>
      <c r="D27" s="3"/>
      <c r="E27" s="11"/>
    </row>
    <row r="28" spans="1:5" s="4" customFormat="1" ht="24" customHeight="1">
      <c r="A28" s="46" t="s">
        <v>56</v>
      </c>
      <c r="B28" s="45">
        <v>23300000</v>
      </c>
      <c r="C28" s="43">
        <v>0</v>
      </c>
      <c r="D28" s="3"/>
      <c r="E28" s="11"/>
    </row>
    <row r="29" spans="1:5" s="4" customFormat="1" ht="24" customHeight="1">
      <c r="A29" s="48" t="s">
        <v>57</v>
      </c>
      <c r="B29" s="45">
        <v>13161980</v>
      </c>
      <c r="C29" s="43">
        <v>0</v>
      </c>
      <c r="D29" s="3"/>
      <c r="E29" s="11"/>
    </row>
    <row r="30" spans="1:5" s="4" customFormat="1" ht="24" customHeight="1">
      <c r="A30" s="46" t="s">
        <v>58</v>
      </c>
      <c r="B30" s="45">
        <v>105058243</v>
      </c>
      <c r="C30" s="43">
        <v>0</v>
      </c>
      <c r="D30" s="3"/>
      <c r="E30" s="11"/>
    </row>
    <row r="31" spans="1:5" s="4" customFormat="1" ht="24" customHeight="1">
      <c r="A31" s="46" t="s">
        <v>59</v>
      </c>
      <c r="B31" s="45">
        <v>82780224</v>
      </c>
      <c r="C31" s="43">
        <v>0</v>
      </c>
      <c r="D31" s="3"/>
      <c r="E31" s="11"/>
    </row>
    <row r="32" spans="1:5" s="4" customFormat="1" ht="12" customHeight="1">
      <c r="A32" s="47" t="s">
        <v>14</v>
      </c>
      <c r="B32" s="45">
        <v>511781325</v>
      </c>
      <c r="C32" s="43">
        <v>0</v>
      </c>
      <c r="D32" s="3"/>
      <c r="E32" s="17"/>
    </row>
    <row r="33" spans="1:5" s="4" customFormat="1" ht="12" customHeight="1">
      <c r="A33" s="49" t="s">
        <v>60</v>
      </c>
      <c r="B33" s="43">
        <v>0</v>
      </c>
      <c r="C33" s="43">
        <v>22334504218</v>
      </c>
      <c r="D33" s="3"/>
      <c r="E33" s="6"/>
    </row>
    <row r="34" spans="1:5" s="4" customFormat="1" ht="12" customHeight="1">
      <c r="A34" s="42" t="s">
        <v>15</v>
      </c>
      <c r="B34" s="45">
        <f>75532707+96398612+358369760+333427197+2162700158+118479701+1088182262</f>
        <v>4233090397</v>
      </c>
      <c r="C34" s="43">
        <v>0</v>
      </c>
      <c r="D34" s="3"/>
      <c r="E34" s="6"/>
    </row>
    <row r="35" spans="1:5" s="4" customFormat="1" ht="12" customHeight="1">
      <c r="A35" s="47" t="s">
        <v>16</v>
      </c>
      <c r="B35" s="45">
        <v>1344216950</v>
      </c>
      <c r="C35" s="43">
        <v>0</v>
      </c>
      <c r="D35" s="3"/>
      <c r="E35" s="6"/>
    </row>
    <row r="36" spans="1:5" s="4" customFormat="1" ht="15.75" customHeight="1" hidden="1">
      <c r="A36" s="31" t="s">
        <v>47</v>
      </c>
      <c r="B36" s="34"/>
      <c r="C36" s="34"/>
      <c r="D36" s="3"/>
      <c r="E36" s="6"/>
    </row>
    <row r="37" spans="1:5" s="4" customFormat="1" ht="15.75" customHeight="1" hidden="1">
      <c r="A37" s="31" t="s">
        <v>48</v>
      </c>
      <c r="B37" s="34"/>
      <c r="C37" s="34"/>
      <c r="D37" s="3"/>
      <c r="E37" s="6"/>
    </row>
    <row r="38" spans="1:5" s="4" customFormat="1" ht="15.75" customHeight="1" hidden="1">
      <c r="A38" s="41" t="s">
        <v>49</v>
      </c>
      <c r="B38" s="34"/>
      <c r="C38" s="34"/>
      <c r="D38" s="3"/>
      <c r="E38" s="6"/>
    </row>
    <row r="39" spans="1:5" s="4" customFormat="1" ht="12" customHeight="1">
      <c r="A39" s="44" t="s">
        <v>50</v>
      </c>
      <c r="B39" s="45">
        <v>1181374128</v>
      </c>
      <c r="C39" s="43">
        <v>0</v>
      </c>
      <c r="D39" s="3"/>
      <c r="E39" s="6"/>
    </row>
    <row r="40" spans="1:5" s="4" customFormat="1" ht="12" customHeight="1">
      <c r="A40" s="44" t="s">
        <v>17</v>
      </c>
      <c r="B40" s="43">
        <v>0</v>
      </c>
      <c r="C40" s="45">
        <v>10213675</v>
      </c>
      <c r="D40" s="3"/>
      <c r="E40" s="6"/>
    </row>
    <row r="41" spans="1:5" s="4" customFormat="1" ht="26.25" customHeight="1">
      <c r="A41" s="42" t="s">
        <v>41</v>
      </c>
      <c r="B41" s="43">
        <v>8217061</v>
      </c>
      <c r="C41" s="43">
        <v>0</v>
      </c>
      <c r="D41" s="25"/>
      <c r="E41" s="6"/>
    </row>
    <row r="42" spans="1:5" s="4" customFormat="1" ht="24">
      <c r="A42" s="42" t="s">
        <v>45</v>
      </c>
      <c r="B42" s="43">
        <v>787089</v>
      </c>
      <c r="C42" s="43">
        <v>0</v>
      </c>
      <c r="D42" s="26"/>
      <c r="E42" s="6"/>
    </row>
    <row r="43" spans="1:5" s="4" customFormat="1" ht="12" customHeight="1">
      <c r="A43" s="44" t="s">
        <v>42</v>
      </c>
      <c r="B43" s="43">
        <v>0</v>
      </c>
      <c r="C43" s="43">
        <v>141146</v>
      </c>
      <c r="D43" s="26"/>
      <c r="E43" s="6"/>
    </row>
    <row r="44" spans="1:5" s="4" customFormat="1" ht="12" customHeight="1">
      <c r="A44" s="44" t="s">
        <v>43</v>
      </c>
      <c r="B44" s="43">
        <v>668250.9</v>
      </c>
      <c r="C44" s="43">
        <v>0</v>
      </c>
      <c r="D44" s="26"/>
      <c r="E44" s="6"/>
    </row>
    <row r="45" spans="1:5" s="4" customFormat="1" ht="12" customHeight="1">
      <c r="A45" s="42" t="s">
        <v>44</v>
      </c>
      <c r="B45" s="43">
        <v>0</v>
      </c>
      <c r="C45" s="43">
        <v>118000</v>
      </c>
      <c r="D45" s="26"/>
      <c r="E45" s="6"/>
    </row>
    <row r="46" spans="1:5" s="4" customFormat="1" ht="16.5" customHeight="1">
      <c r="A46" s="32" t="s">
        <v>3</v>
      </c>
      <c r="B46" s="18">
        <f>B47+B51+B54</f>
        <v>457671626755.8701</v>
      </c>
      <c r="C46" s="18">
        <f>C47+C51+C54</f>
        <v>392084552184</v>
      </c>
      <c r="D46" s="18">
        <f>C46-B46</f>
        <v>-65587074571.87012</v>
      </c>
      <c r="E46" s="6"/>
    </row>
    <row r="47" spans="1:5" s="4" customFormat="1" ht="12.75" customHeight="1">
      <c r="A47" s="28" t="s">
        <v>2</v>
      </c>
      <c r="B47" s="34">
        <f>SUM(B48:B50)</f>
        <v>230108365752.87012</v>
      </c>
      <c r="C47" s="34">
        <f>SUM(C48:C50)</f>
        <v>164521291181</v>
      </c>
      <c r="D47" s="15"/>
      <c r="E47" s="6"/>
    </row>
    <row r="48" spans="1:5" s="4" customFormat="1" ht="12" customHeight="1">
      <c r="A48" s="36" t="s">
        <v>21</v>
      </c>
      <c r="B48" s="34">
        <f>1716050772754.35-1550942407001.48</f>
        <v>165108365752.87012</v>
      </c>
      <c r="C48" s="34">
        <v>0</v>
      </c>
      <c r="D48" s="3"/>
      <c r="E48" s="6"/>
    </row>
    <row r="49" spans="1:5" s="4" customFormat="1" ht="12" customHeight="1">
      <c r="A49" s="36" t="s">
        <v>19</v>
      </c>
      <c r="B49" s="34">
        <v>65000000000</v>
      </c>
      <c r="C49" s="34">
        <v>0</v>
      </c>
      <c r="D49" s="3"/>
      <c r="E49" s="6"/>
    </row>
    <row r="50" spans="1:5" s="4" customFormat="1" ht="12" customHeight="1">
      <c r="A50" s="36" t="s">
        <v>20</v>
      </c>
      <c r="B50" s="34">
        <v>0</v>
      </c>
      <c r="C50" s="34">
        <v>164521291181</v>
      </c>
      <c r="D50" s="3"/>
      <c r="E50" s="6"/>
    </row>
    <row r="51" spans="1:5" s="4" customFormat="1" ht="12.75" customHeight="1">
      <c r="A51" s="28" t="s">
        <v>51</v>
      </c>
      <c r="B51" s="34">
        <f>B52+B53</f>
        <v>142855237050</v>
      </c>
      <c r="C51" s="34">
        <f>C52+C53</f>
        <v>142855237050</v>
      </c>
      <c r="D51" s="3"/>
      <c r="E51" s="6"/>
    </row>
    <row r="52" spans="1:5" s="4" customFormat="1" ht="12" customHeight="1">
      <c r="A52" s="36" t="s">
        <v>21</v>
      </c>
      <c r="B52" s="34">
        <v>142855237050</v>
      </c>
      <c r="C52" s="34">
        <v>0</v>
      </c>
      <c r="D52" s="3"/>
      <c r="E52" s="6"/>
    </row>
    <row r="53" spans="1:5" s="4" customFormat="1" ht="12" customHeight="1">
      <c r="A53" s="36" t="s">
        <v>22</v>
      </c>
      <c r="B53" s="34">
        <v>0</v>
      </c>
      <c r="C53" s="34">
        <v>142855237050</v>
      </c>
      <c r="D53" s="3"/>
      <c r="E53" s="6"/>
    </row>
    <row r="54" spans="1:5" s="4" customFormat="1" ht="12.75" customHeight="1">
      <c r="A54" s="28" t="s">
        <v>52</v>
      </c>
      <c r="B54" s="34">
        <f>SUM(B55:B56)</f>
        <v>84708023953</v>
      </c>
      <c r="C54" s="34">
        <f>SUM(C55:C56)</f>
        <v>84708023953</v>
      </c>
      <c r="D54" s="3"/>
      <c r="E54" s="6"/>
    </row>
    <row r="55" spans="1:5" s="4" customFormat="1" ht="12" customHeight="1">
      <c r="A55" s="36" t="s">
        <v>21</v>
      </c>
      <c r="B55" s="34">
        <v>84708023953</v>
      </c>
      <c r="C55" s="34">
        <v>0</v>
      </c>
      <c r="D55" s="3"/>
      <c r="E55" s="6"/>
    </row>
    <row r="56" spans="1:5" s="4" customFormat="1" ht="12" customHeight="1">
      <c r="A56" s="36" t="s">
        <v>22</v>
      </c>
      <c r="B56" s="34">
        <v>0</v>
      </c>
      <c r="C56" s="34">
        <v>84708023953</v>
      </c>
      <c r="D56" s="3"/>
      <c r="E56" s="6"/>
    </row>
    <row r="57" spans="1:5" s="10" customFormat="1" ht="18.75" customHeight="1" thickBot="1">
      <c r="A57" s="14" t="s">
        <v>13</v>
      </c>
      <c r="B57" s="16">
        <f>B46+B6</f>
        <v>492974594698.77014</v>
      </c>
      <c r="C57" s="16">
        <f>C46+C6</f>
        <v>514573415486.20996</v>
      </c>
      <c r="D57" s="16">
        <f>D46+D6</f>
        <v>21598820787.43988</v>
      </c>
      <c r="E57" s="9"/>
    </row>
    <row r="58" ht="15" customHeight="1"/>
    <row r="59" s="4" customFormat="1" ht="15" customHeight="1">
      <c r="D59" s="27"/>
    </row>
    <row r="60" spans="1:4" s="4" customFormat="1" ht="14.25">
      <c r="A60" s="13"/>
      <c r="D60" s="22"/>
    </row>
    <row r="61" ht="16.5">
      <c r="A61" s="13"/>
    </row>
    <row r="62" ht="16.5">
      <c r="A62" s="13"/>
    </row>
    <row r="63" ht="16.5">
      <c r="A63" s="13"/>
    </row>
    <row r="64" ht="16.5">
      <c r="A64" s="13"/>
    </row>
    <row r="65" ht="16.5">
      <c r="A65" s="13"/>
    </row>
    <row r="66" ht="16.5">
      <c r="A66" s="13"/>
    </row>
    <row r="67" ht="16.5">
      <c r="A67" s="13"/>
    </row>
    <row r="68" ht="16.5">
      <c r="A68" s="13"/>
    </row>
    <row r="69" ht="16.5">
      <c r="A69" s="13"/>
    </row>
    <row r="70" ht="16.5">
      <c r="A70" s="13"/>
    </row>
    <row r="71" ht="16.5">
      <c r="A71" s="13"/>
    </row>
  </sheetData>
  <mergeCells count="5">
    <mergeCell ref="A1:E1"/>
    <mergeCell ref="A2:E2"/>
    <mergeCell ref="E4:E5"/>
    <mergeCell ref="B4:D4"/>
    <mergeCell ref="A4:A5"/>
  </mergeCells>
  <printOptions horizontalCentered="1"/>
  <pageMargins left="0.4330708661417323" right="0.4330708661417323" top="0.7086614173228347" bottom="0.7086614173228347" header="0.3937007874015748" footer="0.5118110236220472"/>
  <pageSetup horizontalDpi="600" verticalDpi="600" orientation="portrait" pageOrder="overThenDown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會計小組</dc:creator>
  <cp:keywords/>
  <dc:description/>
  <cp:lastModifiedBy>admin</cp:lastModifiedBy>
  <cp:lastPrinted>2010-04-18T07:32:07Z</cp:lastPrinted>
  <dcterms:created xsi:type="dcterms:W3CDTF">1998-07-17T03:08:58Z</dcterms:created>
  <dcterms:modified xsi:type="dcterms:W3CDTF">2010-04-30T01:04:48Z</dcterms:modified>
  <cp:category/>
  <cp:version/>
  <cp:contentType/>
  <cp:contentStatus/>
</cp:coreProperties>
</file>