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635" yWindow="65521" windowWidth="7680" windowHeight="8370" activeTab="0"/>
  </bookViews>
  <sheets>
    <sheet name="歲入歲出對照表" sheetId="1" r:id="rId1"/>
  </sheets>
  <definedNames>
    <definedName name="_xlnm.Print_Area" localSheetId="0">'歲入歲出對照表'!$A$1:$F$25</definedName>
  </definedNames>
  <calcPr fullCalcOnLoad="1"/>
</workbook>
</file>

<file path=xl/sharedStrings.xml><?xml version="1.0" encoding="utf-8"?>
<sst xmlns="http://schemas.openxmlformats.org/spreadsheetml/2006/main" count="29" uniqueCount="29">
  <si>
    <t>增減％</t>
  </si>
  <si>
    <t>總額％</t>
  </si>
  <si>
    <t>占決算</t>
  </si>
  <si>
    <r>
      <t>百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比</t>
    </r>
  </si>
  <si>
    <r>
      <t>預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</si>
  <si>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>決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</si>
  <si>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</si>
  <si>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單位：新臺幣元</t>
  </si>
  <si>
    <r>
      <t xml:space="preserve">                    </t>
    </r>
    <r>
      <rPr>
        <sz val="12"/>
        <rFont val="新細明體"/>
        <family val="1"/>
      </rP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 98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度</t>
    </r>
  </si>
  <si>
    <r>
      <t>項</t>
    </r>
    <r>
      <rPr>
        <sz val="12"/>
        <rFont val="Times New Roman"/>
        <family val="1"/>
      </rPr>
      <t xml:space="preserve">                          </t>
    </r>
    <r>
      <rPr>
        <sz val="12"/>
        <rFont val="新細明體"/>
        <family val="1"/>
      </rPr>
      <t>目</t>
    </r>
  </si>
  <si>
    <t>一、歲入合計</t>
  </si>
  <si>
    <r>
      <t xml:space="preserve">    1.</t>
    </r>
    <r>
      <rPr>
        <sz val="12"/>
        <rFont val="新細明體"/>
        <family val="1"/>
      </rPr>
      <t>稅課及專賣收入</t>
    </r>
  </si>
  <si>
    <r>
      <t xml:space="preserve">    2.</t>
    </r>
    <r>
      <rPr>
        <sz val="12"/>
        <rFont val="新細明體"/>
        <family val="1"/>
      </rPr>
      <t>營業盈餘及事業收入</t>
    </r>
  </si>
  <si>
    <r>
      <t xml:space="preserve">    3.</t>
    </r>
    <r>
      <rPr>
        <sz val="12"/>
        <rFont val="新細明體"/>
        <family val="1"/>
      </rPr>
      <t>規費及罰款收入</t>
    </r>
  </si>
  <si>
    <r>
      <t xml:space="preserve">    4.</t>
    </r>
    <r>
      <rPr>
        <sz val="12"/>
        <rFont val="新細明體"/>
        <family val="1"/>
      </rPr>
      <t>財產收入</t>
    </r>
  </si>
  <si>
    <r>
      <t xml:space="preserve">    5.</t>
    </r>
    <r>
      <rPr>
        <sz val="12"/>
        <rFont val="新細明體"/>
        <family val="1"/>
      </rPr>
      <t>其他收入</t>
    </r>
  </si>
  <si>
    <t>二、歲出合計</t>
  </si>
  <si>
    <r>
      <t xml:space="preserve">    1.</t>
    </r>
    <r>
      <rPr>
        <sz val="12"/>
        <rFont val="新細明體"/>
        <family val="1"/>
      </rPr>
      <t>一般政務支出</t>
    </r>
  </si>
  <si>
    <r>
      <t xml:space="preserve">    2.</t>
    </r>
    <r>
      <rPr>
        <sz val="12"/>
        <rFont val="新細明體"/>
        <family val="1"/>
      </rPr>
      <t>國防支出</t>
    </r>
  </si>
  <si>
    <r>
      <t xml:space="preserve">    3.</t>
    </r>
    <r>
      <rPr>
        <sz val="12"/>
        <rFont val="新細明體"/>
        <family val="1"/>
      </rPr>
      <t>教育科學文化支出</t>
    </r>
  </si>
  <si>
    <r>
      <t xml:space="preserve">    4.</t>
    </r>
    <r>
      <rPr>
        <sz val="12"/>
        <rFont val="新細明體"/>
        <family val="1"/>
      </rPr>
      <t>經濟發展支出</t>
    </r>
  </si>
  <si>
    <r>
      <t xml:space="preserve">    5.</t>
    </r>
    <r>
      <rPr>
        <sz val="12"/>
        <rFont val="新細明體"/>
        <family val="1"/>
      </rPr>
      <t>社會福利支出</t>
    </r>
  </si>
  <si>
    <r>
      <t xml:space="preserve"> </t>
    </r>
    <r>
      <rPr>
        <sz val="12"/>
        <rFont val="Times New Roman"/>
        <family val="1"/>
      </rPr>
      <t xml:space="preserve">   6.</t>
    </r>
    <r>
      <rPr>
        <sz val="11"/>
        <rFont val="新細明體"/>
        <family val="1"/>
      </rPr>
      <t>社區發展及環境保護支出</t>
    </r>
  </si>
  <si>
    <r>
      <t xml:space="preserve">    7.</t>
    </r>
    <r>
      <rPr>
        <sz val="12"/>
        <rFont val="新細明體"/>
        <family val="1"/>
      </rPr>
      <t>退休撫卹支出</t>
    </r>
  </si>
  <si>
    <r>
      <t xml:space="preserve">    8.</t>
    </r>
    <r>
      <rPr>
        <sz val="12"/>
        <rFont val="新細明體"/>
        <family val="1"/>
      </rPr>
      <t>債務支出</t>
    </r>
  </si>
  <si>
    <r>
      <t xml:space="preserve">    9.</t>
    </r>
    <r>
      <rPr>
        <sz val="12"/>
        <rFont val="新細明體"/>
        <family val="1"/>
      </rPr>
      <t>一般補助及其他支出</t>
    </r>
  </si>
  <si>
    <t>三、歲入歲出餘絀</t>
  </si>
  <si>
    <t>歲入歲出簡明比較分析表</t>
  </si>
  <si>
    <t>中央政府總決算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</si>
</sst>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0;\-#,##0.000;&quot;…&quot;"/>
    <numFmt numFmtId="193" formatCode="#,##0.0;\-#,##0.0;&quot;…&quot;"/>
    <numFmt numFmtId="194" formatCode="0.0_);[Red]\(0.0\)"/>
    <numFmt numFmtId="195" formatCode="#,##0.000;[Red]\-#,##0.000;&quot;…&quot;"/>
    <numFmt numFmtId="196" formatCode="#,##0.0;#,##0.0;&quot;…&quot;"/>
  </numFmts>
  <fonts count="2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b/>
      <u val="single"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標楷體"/>
      <family val="4"/>
    </font>
    <font>
      <sz val="11"/>
      <name val="細明體"/>
      <family val="3"/>
    </font>
    <font>
      <b/>
      <u val="single"/>
      <sz val="22"/>
      <name val="細明體"/>
      <family val="3"/>
    </font>
    <font>
      <u val="single"/>
      <sz val="11"/>
      <name val="Times New Roman"/>
      <family val="1"/>
    </font>
    <font>
      <b/>
      <u val="single"/>
      <sz val="19"/>
      <name val="細明體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/>
    </xf>
    <xf numFmtId="183" fontId="8" fillId="0" borderId="1" xfId="0" applyNumberFormat="1" applyFont="1" applyBorder="1" applyAlignment="1">
      <alignment horizontal="right"/>
    </xf>
    <xf numFmtId="183" fontId="9" fillId="0" borderId="1" xfId="0" applyNumberFormat="1" applyFont="1" applyBorder="1" applyAlignment="1">
      <alignment horizontal="right"/>
    </xf>
    <xf numFmtId="183" fontId="9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vertical="top"/>
    </xf>
    <xf numFmtId="183" fontId="14" fillId="0" borderId="1" xfId="0" applyNumberFormat="1" applyFont="1" applyBorder="1" applyAlignment="1">
      <alignment horizontal="right"/>
    </xf>
    <xf numFmtId="189" fontId="13" fillId="0" borderId="1" xfId="0" applyNumberFormat="1" applyFont="1" applyBorder="1" applyAlignment="1">
      <alignment horizontal="right"/>
    </xf>
    <xf numFmtId="189" fontId="14" fillId="0" borderId="1" xfId="0" applyNumberFormat="1" applyFont="1" applyBorder="1" applyAlignment="1">
      <alignment horizontal="right"/>
    </xf>
    <xf numFmtId="183" fontId="0" fillId="0" borderId="0" xfId="0" applyNumberFormat="1" applyFont="1" applyAlignment="1">
      <alignment/>
    </xf>
    <xf numFmtId="193" fontId="13" fillId="0" borderId="1" xfId="0" applyNumberFormat="1" applyFont="1" applyBorder="1" applyAlignment="1">
      <alignment horizontal="right"/>
    </xf>
    <xf numFmtId="193" fontId="8" fillId="0" borderId="0" xfId="0" applyNumberFormat="1" applyFont="1" applyAlignment="1">
      <alignment horizontal="right"/>
    </xf>
    <xf numFmtId="193" fontId="14" fillId="0" borderId="1" xfId="0" applyNumberFormat="1" applyFont="1" applyBorder="1" applyAlignment="1">
      <alignment horizontal="right"/>
    </xf>
    <xf numFmtId="193" fontId="9" fillId="0" borderId="0" xfId="0" applyNumberFormat="1" applyFont="1" applyAlignment="1">
      <alignment horizontal="right"/>
    </xf>
    <xf numFmtId="195" fontId="0" fillId="0" borderId="0" xfId="0" applyNumberFormat="1" applyFont="1" applyAlignment="1">
      <alignment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15" fillId="0" borderId="1" xfId="0" applyFont="1" applyBorder="1" applyAlignment="1">
      <alignment/>
    </xf>
    <xf numFmtId="0" fontId="1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89" fontId="8" fillId="0" borderId="7" xfId="0" applyNumberFormat="1" applyFont="1" applyBorder="1" applyAlignment="1">
      <alignment horizontal="right"/>
    </xf>
    <xf numFmtId="183" fontId="8" fillId="0" borderId="8" xfId="0" applyNumberFormat="1" applyFont="1" applyBorder="1" applyAlignment="1">
      <alignment horizontal="right"/>
    </xf>
    <xf numFmtId="0" fontId="15" fillId="0" borderId="7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196" fontId="13" fillId="0" borderId="1" xfId="0" applyNumberFormat="1" applyFont="1" applyBorder="1" applyAlignment="1">
      <alignment horizontal="right"/>
    </xf>
    <xf numFmtId="196" fontId="14" fillId="0" borderId="1" xfId="0" applyNumberFormat="1" applyFont="1" applyBorder="1" applyAlignment="1">
      <alignment horizontal="right"/>
    </xf>
    <xf numFmtId="196" fontId="13" fillId="0" borderId="9" xfId="0" applyNumberFormat="1" applyFont="1" applyBorder="1" applyAlignment="1">
      <alignment horizontal="right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top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="80" zoomScaleNormal="80" workbookViewId="0" topLeftCell="A1">
      <selection activeCell="C11" sqref="C11"/>
    </sheetView>
  </sheetViews>
  <sheetFormatPr defaultColWidth="9.00390625" defaultRowHeight="16.5"/>
  <cols>
    <col min="1" max="1" width="26.00390625" style="12" customWidth="1"/>
    <col min="2" max="3" width="18.625" style="12" customWidth="1"/>
    <col min="4" max="4" width="17.875" style="12" customWidth="1"/>
    <col min="5" max="5" width="6.25390625" style="12" customWidth="1"/>
    <col min="6" max="6" width="6.75390625" style="12" customWidth="1"/>
    <col min="7" max="16384" width="8.875" style="12" customWidth="1"/>
  </cols>
  <sheetData>
    <row r="1" spans="1:6" ht="30" customHeight="1">
      <c r="A1" s="42" t="s">
        <v>28</v>
      </c>
      <c r="B1" s="41"/>
      <c r="C1" s="7"/>
      <c r="D1" s="7"/>
      <c r="E1" s="7"/>
      <c r="F1" s="7"/>
    </row>
    <row r="2" spans="1:6" ht="30">
      <c r="A2" s="40" t="s">
        <v>27</v>
      </c>
      <c r="B2" s="1"/>
      <c r="C2" s="1"/>
      <c r="D2" s="1"/>
      <c r="E2" s="1"/>
      <c r="F2" s="1"/>
    </row>
    <row r="3" spans="1:6" ht="20.25" customHeight="1" thickBot="1">
      <c r="A3" s="34"/>
      <c r="B3" s="30" t="s">
        <v>8</v>
      </c>
      <c r="C3" s="6"/>
      <c r="D3" s="6"/>
      <c r="E3" s="6"/>
      <c r="F3" s="29" t="s">
        <v>7</v>
      </c>
    </row>
    <row r="4" spans="1:6" ht="19.5" customHeight="1">
      <c r="A4" s="4"/>
      <c r="B4" s="4"/>
      <c r="C4" s="4"/>
      <c r="D4" s="4"/>
      <c r="E4" s="26" t="s">
        <v>3</v>
      </c>
      <c r="F4" s="27"/>
    </row>
    <row r="5" spans="1:6" ht="19.5" customHeight="1">
      <c r="A5" s="13" t="s">
        <v>9</v>
      </c>
      <c r="B5" s="13" t="s">
        <v>4</v>
      </c>
      <c r="C5" s="13" t="s">
        <v>5</v>
      </c>
      <c r="D5" s="13" t="s">
        <v>6</v>
      </c>
      <c r="E5" s="43" t="s">
        <v>0</v>
      </c>
      <c r="F5" s="24" t="s">
        <v>2</v>
      </c>
    </row>
    <row r="6" spans="1:6" ht="16.5">
      <c r="A6" s="3"/>
      <c r="B6" s="3"/>
      <c r="C6" s="3"/>
      <c r="D6" s="3"/>
      <c r="E6" s="44"/>
      <c r="F6" s="25" t="s">
        <v>1</v>
      </c>
    </row>
    <row r="7" spans="1:6" ht="33" customHeight="1">
      <c r="A7" s="28" t="s">
        <v>10</v>
      </c>
      <c r="B7" s="9">
        <f>SUM(B8:B12)</f>
        <v>1673231316000</v>
      </c>
      <c r="C7" s="9">
        <f>SUM(C8:C12)</f>
        <v>1553486231959.3</v>
      </c>
      <c r="D7" s="16">
        <f>SUM(D8:D12)</f>
        <v>-119745084040.70001</v>
      </c>
      <c r="E7" s="37">
        <f aca="true" t="shared" si="0" ref="E7:E12">(D7*100/B7)</f>
        <v>-7.156517027601462</v>
      </c>
      <c r="F7" s="20">
        <f>C7*100/C7</f>
        <v>100</v>
      </c>
    </row>
    <row r="8" spans="1:7" ht="33" customHeight="1">
      <c r="A8" s="35" t="s">
        <v>11</v>
      </c>
      <c r="B8" s="10">
        <v>1267135000000</v>
      </c>
      <c r="C8" s="10">
        <v>1051564740086</v>
      </c>
      <c r="D8" s="17">
        <f>C8-B8</f>
        <v>-215570259914</v>
      </c>
      <c r="E8" s="38">
        <f t="shared" si="0"/>
        <v>-17.012414613596814</v>
      </c>
      <c r="F8" s="22">
        <f>C8*100/$C$7</f>
        <v>67.69063789897496</v>
      </c>
      <c r="G8" s="23"/>
    </row>
    <row r="9" spans="1:6" ht="33" customHeight="1">
      <c r="A9" s="35" t="s">
        <v>12</v>
      </c>
      <c r="B9" s="10">
        <v>251285983000</v>
      </c>
      <c r="C9" s="10">
        <v>318684273118.99</v>
      </c>
      <c r="D9" s="17">
        <f>C9-B9</f>
        <v>67398290118.98999</v>
      </c>
      <c r="E9" s="38">
        <f t="shared" si="0"/>
        <v>26.82134885294815</v>
      </c>
      <c r="F9" s="22">
        <f>C9*100/$C$7</f>
        <v>20.51413566228112</v>
      </c>
    </row>
    <row r="10" spans="1:6" ht="33" customHeight="1">
      <c r="A10" s="35" t="s">
        <v>13</v>
      </c>
      <c r="B10" s="10">
        <v>81614885000</v>
      </c>
      <c r="C10" s="10">
        <f>78045470408+230584</f>
        <v>78045700992</v>
      </c>
      <c r="D10" s="17">
        <f>C10-B10</f>
        <v>-3569184008</v>
      </c>
      <c r="E10" s="38">
        <f t="shared" si="0"/>
        <v>-4.373202275540791</v>
      </c>
      <c r="F10" s="22">
        <f>C10*100/$C$7</f>
        <v>5.023906835245433</v>
      </c>
    </row>
    <row r="11" spans="1:6" ht="33" customHeight="1">
      <c r="A11" s="35" t="s">
        <v>14</v>
      </c>
      <c r="B11" s="10">
        <v>51507583000</v>
      </c>
      <c r="C11" s="10">
        <v>53700454047.85</v>
      </c>
      <c r="D11" s="17">
        <f>C11-B11</f>
        <v>2192871047.8499985</v>
      </c>
      <c r="E11" s="21">
        <f t="shared" si="0"/>
        <v>4.2573751671671305</v>
      </c>
      <c r="F11" s="22">
        <f>C11*100/$C$7</f>
        <v>3.4567705167313583</v>
      </c>
    </row>
    <row r="12" spans="1:6" ht="33" customHeight="1">
      <c r="A12" s="35" t="s">
        <v>15</v>
      </c>
      <c r="B12" s="10">
        <v>21687865000</v>
      </c>
      <c r="C12" s="10">
        <v>51491063714.46</v>
      </c>
      <c r="D12" s="17">
        <f>C12-B12</f>
        <v>29803198714.46</v>
      </c>
      <c r="E12" s="21">
        <f t="shared" si="0"/>
        <v>137.41877641925566</v>
      </c>
      <c r="F12" s="22">
        <f>C12*100/$C$7</f>
        <v>3.314549086767125</v>
      </c>
    </row>
    <row r="13" spans="1:6" ht="29.25" customHeight="1">
      <c r="A13" s="5"/>
      <c r="B13" s="10"/>
      <c r="C13" s="10"/>
      <c r="D13" s="15"/>
      <c r="E13" s="21"/>
      <c r="F13" s="22"/>
    </row>
    <row r="14" spans="1:6" ht="33" customHeight="1">
      <c r="A14" s="28" t="s">
        <v>16</v>
      </c>
      <c r="B14" s="9">
        <f>SUM(B15:B23)</f>
        <v>1809667004000</v>
      </c>
      <c r="C14" s="9">
        <f>SUM(C15:C23)</f>
        <v>1715489748947.35</v>
      </c>
      <c r="D14" s="16">
        <f>SUM(D15:D23)</f>
        <v>-94177255052.65002</v>
      </c>
      <c r="E14" s="19">
        <f aca="true" t="shared" si="1" ref="E14:E23">-(D14*100/B14)</f>
        <v>5.204120694276084</v>
      </c>
      <c r="F14" s="20">
        <f>C14*100/C14</f>
        <v>100</v>
      </c>
    </row>
    <row r="15" spans="1:7" ht="33" customHeight="1">
      <c r="A15" s="2" t="s">
        <v>17</v>
      </c>
      <c r="B15" s="10">
        <v>180272054344</v>
      </c>
      <c r="C15" s="10">
        <v>168888915281</v>
      </c>
      <c r="D15" s="17">
        <f aca="true" t="shared" si="2" ref="D15:D23">C15-B15</f>
        <v>-11383139063</v>
      </c>
      <c r="E15" s="21">
        <f t="shared" si="1"/>
        <v>6.314422445798718</v>
      </c>
      <c r="F15" s="22">
        <f aca="true" t="shared" si="3" ref="F15:F23">C15*100/$C$14</f>
        <v>9.844938763675664</v>
      </c>
      <c r="G15" s="18"/>
    </row>
    <row r="16" spans="1:6" ht="33" customHeight="1">
      <c r="A16" s="2" t="s">
        <v>18</v>
      </c>
      <c r="B16" s="10">
        <v>308234009000</v>
      </c>
      <c r="C16" s="10">
        <v>291245021632</v>
      </c>
      <c r="D16" s="17">
        <f t="shared" si="2"/>
        <v>-16988987368</v>
      </c>
      <c r="E16" s="21">
        <f t="shared" si="1"/>
        <v>5.511717354978827</v>
      </c>
      <c r="F16" s="22">
        <f t="shared" si="3"/>
        <v>16.977368813233205</v>
      </c>
    </row>
    <row r="17" spans="1:6" ht="33" customHeight="1">
      <c r="A17" s="2" t="s">
        <v>19</v>
      </c>
      <c r="B17" s="10">
        <v>342215944000</v>
      </c>
      <c r="C17" s="10">
        <v>326520807925</v>
      </c>
      <c r="D17" s="17">
        <f t="shared" si="2"/>
        <v>-15695136075</v>
      </c>
      <c r="E17" s="21">
        <f t="shared" si="1"/>
        <v>4.586325199097094</v>
      </c>
      <c r="F17" s="22">
        <f t="shared" si="3"/>
        <v>19.033678757063864</v>
      </c>
    </row>
    <row r="18" spans="1:6" ht="33" customHeight="1">
      <c r="A18" s="2" t="s">
        <v>20</v>
      </c>
      <c r="B18" s="10">
        <v>262668399000</v>
      </c>
      <c r="C18" s="10">
        <v>244475802970</v>
      </c>
      <c r="D18" s="17">
        <f t="shared" si="2"/>
        <v>-18192596030</v>
      </c>
      <c r="E18" s="21">
        <f t="shared" si="1"/>
        <v>6.92606956118844</v>
      </c>
      <c r="F18" s="22">
        <f>C18*100/$C$14</f>
        <v>14.251079210471177</v>
      </c>
    </row>
    <row r="19" spans="1:6" ht="33" customHeight="1">
      <c r="A19" s="2" t="s">
        <v>21</v>
      </c>
      <c r="B19" s="10">
        <v>326702645000</v>
      </c>
      <c r="C19" s="10">
        <v>320561934430.35</v>
      </c>
      <c r="D19" s="17">
        <f t="shared" si="2"/>
        <v>-6140710569.650024</v>
      </c>
      <c r="E19" s="21">
        <f t="shared" si="1"/>
        <v>1.8796023428736013</v>
      </c>
      <c r="F19" s="22">
        <f t="shared" si="3"/>
        <v>18.686321770622733</v>
      </c>
    </row>
    <row r="20" spans="1:6" ht="33" customHeight="1">
      <c r="A20" s="36" t="s">
        <v>22</v>
      </c>
      <c r="B20" s="10">
        <v>22620407000</v>
      </c>
      <c r="C20" s="10">
        <v>21367958815</v>
      </c>
      <c r="D20" s="17">
        <f t="shared" si="2"/>
        <v>-1252448185</v>
      </c>
      <c r="E20" s="21">
        <f t="shared" si="1"/>
        <v>5.536806587962807</v>
      </c>
      <c r="F20" s="22">
        <f t="shared" si="3"/>
        <v>1.2455894200540514</v>
      </c>
    </row>
    <row r="21" spans="1:6" ht="33" customHeight="1">
      <c r="A21" s="2" t="s">
        <v>23</v>
      </c>
      <c r="B21" s="10">
        <v>136840860000</v>
      </c>
      <c r="C21" s="10">
        <v>133444716348</v>
      </c>
      <c r="D21" s="17">
        <f t="shared" si="2"/>
        <v>-3396143652</v>
      </c>
      <c r="E21" s="21">
        <f t="shared" si="1"/>
        <v>2.4818198687146515</v>
      </c>
      <c r="F21" s="22">
        <f t="shared" si="3"/>
        <v>7.778811644306453</v>
      </c>
    </row>
    <row r="22" spans="1:6" ht="33" customHeight="1">
      <c r="A22" s="2" t="s">
        <v>24</v>
      </c>
      <c r="B22" s="10">
        <v>128472571000</v>
      </c>
      <c r="C22" s="10">
        <v>116752239580</v>
      </c>
      <c r="D22" s="17">
        <f t="shared" si="2"/>
        <v>-11720331420</v>
      </c>
      <c r="E22" s="21">
        <f t="shared" si="1"/>
        <v>9.122827798005225</v>
      </c>
      <c r="F22" s="22">
        <f t="shared" si="3"/>
        <v>6.8057672540241585</v>
      </c>
    </row>
    <row r="23" spans="1:6" ht="33" customHeight="1">
      <c r="A23" s="2" t="s">
        <v>25</v>
      </c>
      <c r="B23" s="10">
        <v>101640114656</v>
      </c>
      <c r="C23" s="10">
        <v>92232351966</v>
      </c>
      <c r="D23" s="17">
        <f t="shared" si="2"/>
        <v>-9407762690</v>
      </c>
      <c r="E23" s="21">
        <f t="shared" si="1"/>
        <v>9.25595442492414</v>
      </c>
      <c r="F23" s="22">
        <f t="shared" si="3"/>
        <v>5.376444366548686</v>
      </c>
    </row>
    <row r="24" spans="1:6" ht="30.75" customHeight="1">
      <c r="A24" s="2"/>
      <c r="B24" s="10"/>
      <c r="C24" s="10"/>
      <c r="D24" s="15"/>
      <c r="E24" s="15"/>
      <c r="F24" s="11"/>
    </row>
    <row r="25" spans="1:6" s="14" customFormat="1" ht="33" customHeight="1" thickBot="1">
      <c r="A25" s="33" t="s">
        <v>26</v>
      </c>
      <c r="B25" s="31">
        <f>B7-B14</f>
        <v>-136435688000</v>
      </c>
      <c r="C25" s="31">
        <f>C7-C14</f>
        <v>-162003516988.05005</v>
      </c>
      <c r="D25" s="31">
        <f>C25-B25</f>
        <v>-25567828988.05005</v>
      </c>
      <c r="E25" s="39">
        <f>-D25/B25*100</f>
        <v>-18.73983952648082</v>
      </c>
      <c r="F25" s="32">
        <v>0</v>
      </c>
    </row>
    <row r="26" ht="16.5">
      <c r="A26" s="8"/>
    </row>
    <row r="27" ht="16.5">
      <c r="A27" s="8"/>
    </row>
  </sheetData>
  <mergeCells count="1">
    <mergeCell ref="E5:E6"/>
  </mergeCells>
  <printOptions horizontalCentered="1"/>
  <pageMargins left="0.1968503937007874" right="0.1968503937007874" top="0.7874015748031497" bottom="0.9055118110236221" header="0.3937007874015748" footer="0.5118110236220472"/>
  <pageSetup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2010-04-24T07:14:40Z</cp:lastPrinted>
  <dcterms:created xsi:type="dcterms:W3CDTF">1997-09-09T10:28:37Z</dcterms:created>
  <dcterms:modified xsi:type="dcterms:W3CDTF">2010-04-30T01:02:08Z</dcterms:modified>
  <cp:category/>
  <cp:version/>
  <cp:contentType/>
  <cp:contentStatus/>
</cp:coreProperties>
</file>