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480" yWindow="45" windowWidth="8475" windowHeight="3825" tabRatio="551" activeTab="0"/>
  </bookViews>
  <sheets>
    <sheet name="99平衡表列印用" sheetId="1" r:id="rId1"/>
    <sheet name="平衡表資料底稿" sheetId="2" r:id="rId2"/>
  </sheets>
  <definedNames>
    <definedName name="_xlnm.Print_Area" localSheetId="0">'99平衡表列印用'!$A$1:$K$27</definedName>
    <definedName name="_xlnm.Print_Area" localSheetId="1">'平衡表資料底稿'!$A$1:$K$22</definedName>
  </definedNames>
  <calcPr fullCalcOnLoad="1"/>
</workbook>
</file>

<file path=xl/comments1.xml><?xml version="1.0" encoding="utf-8"?>
<comments xmlns="http://schemas.openxmlformats.org/spreadsheetml/2006/main">
  <authors>
    <author>林秀鈴</author>
  </authors>
  <commentList>
    <comment ref="J8" authorId="0">
      <text>
        <r>
          <rPr>
            <sz val="10"/>
            <rFont val="新細明體"/>
            <family val="1"/>
          </rPr>
          <t>除歲入</t>
        </r>
        <r>
          <rPr>
            <sz val="10"/>
            <rFont val="Times New Roman"/>
            <family val="1"/>
          </rPr>
          <t>,</t>
        </r>
        <r>
          <rPr>
            <sz val="10"/>
            <rFont val="新細明體"/>
            <family val="1"/>
          </rPr>
          <t>歲出保管款外</t>
        </r>
        <r>
          <rPr>
            <sz val="10"/>
            <rFont val="Times New Roman"/>
            <family val="1"/>
          </rPr>
          <t>,</t>
        </r>
        <r>
          <rPr>
            <sz val="10"/>
            <rFont val="新細明體"/>
            <family val="1"/>
          </rPr>
          <t>另需加計
(1)特種基金保管款
  32,838,269,130
(2)稅捐稽徵基金管款 0.80</t>
        </r>
      </text>
    </comment>
  </commentList>
</comments>
</file>

<file path=xl/comments2.xml><?xml version="1.0" encoding="utf-8"?>
<comments xmlns="http://schemas.openxmlformats.org/spreadsheetml/2006/main">
  <authors>
    <author>林秀鈴</author>
  </authors>
  <commentList>
    <comment ref="I8" authorId="0">
      <text>
        <r>
          <rPr>
            <sz val="10"/>
            <rFont val="新細明體"/>
            <family val="1"/>
          </rPr>
          <t>除歲入</t>
        </r>
        <r>
          <rPr>
            <sz val="10"/>
            <rFont val="Times New Roman"/>
            <family val="1"/>
          </rPr>
          <t>,</t>
        </r>
        <r>
          <rPr>
            <sz val="10"/>
            <rFont val="新細明體"/>
            <family val="1"/>
          </rPr>
          <t>歲出保管款外</t>
        </r>
        <r>
          <rPr>
            <sz val="10"/>
            <rFont val="Times New Roman"/>
            <family val="1"/>
          </rPr>
          <t>,</t>
        </r>
        <r>
          <rPr>
            <sz val="10"/>
            <rFont val="新細明體"/>
            <family val="1"/>
          </rPr>
          <t>另需加計
(1)特種基金保管款
(2)稅捐稽徵基金管款 0.80</t>
        </r>
      </text>
    </comment>
    <comment ref="J8" authorId="0">
      <text>
        <r>
          <rPr>
            <sz val="10"/>
            <rFont val="新細明體"/>
            <family val="1"/>
          </rPr>
          <t>除歲入</t>
        </r>
        <r>
          <rPr>
            <sz val="10"/>
            <rFont val="Times New Roman"/>
            <family val="1"/>
          </rPr>
          <t>,</t>
        </r>
        <r>
          <rPr>
            <sz val="10"/>
            <rFont val="新細明體"/>
            <family val="1"/>
          </rPr>
          <t>歲出保管款外</t>
        </r>
        <r>
          <rPr>
            <sz val="10"/>
            <rFont val="Times New Roman"/>
            <family val="1"/>
          </rPr>
          <t>,</t>
        </r>
        <r>
          <rPr>
            <sz val="10"/>
            <rFont val="新細明體"/>
            <family val="1"/>
          </rPr>
          <t>另需加計
(1)特種基金保管款
(2)稅捐稽徵基金管款 0.80</t>
        </r>
      </text>
    </comment>
  </commentList>
</comments>
</file>

<file path=xl/sharedStrings.xml><?xml version="1.0" encoding="utf-8"?>
<sst xmlns="http://schemas.openxmlformats.org/spreadsheetml/2006/main" count="101" uniqueCount="46">
  <si>
    <t>國庫結存</t>
  </si>
  <si>
    <t>各機關結存</t>
  </si>
  <si>
    <t>暫付款</t>
  </si>
  <si>
    <t>押金</t>
  </si>
  <si>
    <t>材料</t>
  </si>
  <si>
    <t>暫收 款</t>
  </si>
  <si>
    <t>保管 款</t>
  </si>
  <si>
    <t>代收 款</t>
  </si>
  <si>
    <t>預收 款</t>
  </si>
  <si>
    <t>中 央 政 府 總 決 算</t>
  </si>
  <si>
    <t>平       衡       表</t>
  </si>
  <si>
    <t>科                目</t>
  </si>
  <si>
    <t>借           方          金          額</t>
  </si>
  <si>
    <t>貸           方           金           額</t>
  </si>
  <si>
    <t>小           計</t>
  </si>
  <si>
    <t>合           計</t>
  </si>
  <si>
    <t>資    產</t>
  </si>
  <si>
    <t xml:space="preserve"> </t>
  </si>
  <si>
    <t>負    債</t>
  </si>
  <si>
    <t>有價證券</t>
  </si>
  <si>
    <t>歲計餘絀</t>
  </si>
  <si>
    <t>以前年度累計餘絀</t>
  </si>
  <si>
    <t>合    計</t>
  </si>
  <si>
    <t>單位：新臺幣元</t>
  </si>
  <si>
    <t>應收歲入款</t>
  </si>
  <si>
    <t>應收歲入保留款</t>
  </si>
  <si>
    <t>應 付 歲 出 款</t>
  </si>
  <si>
    <t>應付歲出保留款</t>
  </si>
  <si>
    <t>應付借款－</t>
  </si>
  <si>
    <t xml:space="preserve">餘    絀 </t>
  </si>
  <si>
    <t>備註：</t>
  </si>
  <si>
    <r>
      <t xml:space="preserve">                </t>
    </r>
  </si>
  <si>
    <t xml:space="preserve">                                </t>
  </si>
  <si>
    <t>特種保管、稅捐</t>
  </si>
  <si>
    <t>歲入</t>
  </si>
  <si>
    <t>歲出</t>
  </si>
  <si>
    <t>保管有價證券</t>
  </si>
  <si>
    <t>應付保管有價證券</t>
  </si>
  <si>
    <t>應收公債收入</t>
  </si>
  <si>
    <t>應收賒借收入</t>
  </si>
  <si>
    <t>應付債款－國庫券</t>
  </si>
  <si>
    <t>資料明細</t>
  </si>
  <si>
    <t xml:space="preserve">                          資料明細</t>
  </si>
  <si>
    <t xml:space="preserve">                          </t>
  </si>
  <si>
    <r>
      <t xml:space="preserve">           </t>
    </r>
    <r>
      <rPr>
        <sz val="13"/>
        <rFont val="細明體"/>
        <family val="3"/>
      </rPr>
      <t>中華民國</t>
    </r>
    <r>
      <rPr>
        <sz val="13"/>
        <rFont val="Times New Roman"/>
        <family val="1"/>
      </rPr>
      <t xml:space="preserve"> 99 </t>
    </r>
    <r>
      <rPr>
        <sz val="13"/>
        <rFont val="細明體"/>
        <family val="3"/>
      </rPr>
      <t>年</t>
    </r>
    <r>
      <rPr>
        <sz val="13"/>
        <rFont val="Times New Roman"/>
        <family val="1"/>
      </rPr>
      <t xml:space="preserve"> 12 </t>
    </r>
    <r>
      <rPr>
        <sz val="13"/>
        <rFont val="細明體"/>
        <family val="3"/>
      </rPr>
      <t>月</t>
    </r>
    <r>
      <rPr>
        <sz val="13"/>
        <rFont val="Times New Roman"/>
        <family val="1"/>
      </rPr>
      <t xml:space="preserve"> 31 </t>
    </r>
    <r>
      <rPr>
        <sz val="13"/>
        <rFont val="細明體"/>
        <family val="3"/>
      </rPr>
      <t>日</t>
    </r>
  </si>
  <si>
    <t>應付借款－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</si>
</sst>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Red]\-#,##0.00;&quot;…&quot;"/>
    <numFmt numFmtId="178" formatCode="#,##0.00_ ;[Red]\-#,##0.00\ "/>
    <numFmt numFmtId="179" formatCode="0.00_);[Red]\(0.00\)"/>
    <numFmt numFmtId="180" formatCode="0.00_ "/>
  </numFmts>
  <fonts count="26">
    <font>
      <sz val="12"/>
      <name val="新細明體"/>
      <family val="1"/>
    </font>
    <font>
      <sz val="9"/>
      <name val="新細明體"/>
      <family val="1"/>
    </font>
    <font>
      <sz val="12"/>
      <name val="Times New Roman"/>
      <family val="1"/>
    </font>
    <font>
      <sz val="11"/>
      <name val="新細明體"/>
      <family val="1"/>
    </font>
    <font>
      <sz val="11"/>
      <name val="Times New Roman"/>
      <family val="1"/>
    </font>
    <font>
      <sz val="11"/>
      <name val="細明體"/>
      <family val="3"/>
    </font>
    <font>
      <sz val="14"/>
      <name val="細明體"/>
      <family val="3"/>
    </font>
    <font>
      <sz val="14"/>
      <name val="新細明體"/>
      <family val="1"/>
    </font>
    <font>
      <b/>
      <sz val="12"/>
      <name val="Times New Roman"/>
      <family val="1"/>
    </font>
    <font>
      <b/>
      <sz val="16"/>
      <name val="標楷體"/>
      <family val="4"/>
    </font>
    <font>
      <sz val="13"/>
      <name val="新細明體"/>
      <family val="1"/>
    </font>
    <font>
      <sz val="10"/>
      <name val="新細明體"/>
      <family val="1"/>
    </font>
    <font>
      <b/>
      <u val="single"/>
      <sz val="26"/>
      <name val="細明體"/>
      <family val="3"/>
    </font>
    <font>
      <b/>
      <u val="single"/>
      <sz val="22"/>
      <name val="細明體"/>
      <family val="3"/>
    </font>
    <font>
      <b/>
      <sz val="11"/>
      <name val="標楷體"/>
      <family val="4"/>
    </font>
    <font>
      <sz val="10"/>
      <name val="Times New Roman"/>
      <family val="1"/>
    </font>
    <font>
      <sz val="12"/>
      <name val="細明體"/>
      <family val="3"/>
    </font>
    <font>
      <sz val="13"/>
      <name val="Times New Roman"/>
      <family val="1"/>
    </font>
    <font>
      <sz val="13"/>
      <name val="細明體"/>
      <family val="3"/>
    </font>
    <font>
      <sz val="12"/>
      <color indexed="8"/>
      <name val="新細明體"/>
      <family val="1"/>
    </font>
    <font>
      <sz val="12"/>
      <color indexed="9"/>
      <name val="新細明體"/>
      <family val="1"/>
    </font>
    <font>
      <sz val="12"/>
      <color indexed="9"/>
      <name val="Times New Roman"/>
      <family val="1"/>
    </font>
    <font>
      <sz val="13"/>
      <color indexed="9"/>
      <name val="新細明體"/>
      <family val="1"/>
    </font>
    <font>
      <sz val="11"/>
      <color indexed="9"/>
      <name val="Times New Roman"/>
      <family val="1"/>
    </font>
    <font>
      <sz val="11"/>
      <color indexed="12"/>
      <name val="Times New Roman"/>
      <family val="1"/>
    </font>
    <font>
      <b/>
      <sz val="8"/>
      <name val="新細明體"/>
      <family val="2"/>
    </font>
  </fonts>
  <fills count="3">
    <fill>
      <patternFill/>
    </fill>
    <fill>
      <patternFill patternType="gray125"/>
    </fill>
    <fill>
      <patternFill patternType="solid">
        <fgColor indexed="43"/>
        <bgColor indexed="64"/>
      </patternFill>
    </fill>
  </fills>
  <borders count="15">
    <border>
      <left/>
      <right/>
      <top/>
      <bottom/>
      <diagonal/>
    </border>
    <border>
      <left>
        <color indexed="63"/>
      </left>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style="thin"/>
      <bottom>
        <color indexed="63"/>
      </bottom>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6">
    <xf numFmtId="0" fontId="0" fillId="0" borderId="0" xfId="0" applyAlignment="1">
      <alignment/>
    </xf>
    <xf numFmtId="0" fontId="9" fillId="0" borderId="1" xfId="0" applyFont="1" applyBorder="1" applyAlignment="1" quotePrefix="1">
      <alignment horizontal="center" vertical="center"/>
    </xf>
    <xf numFmtId="0" fontId="7" fillId="0" borderId="2" xfId="0" applyFont="1" applyBorder="1" applyAlignment="1" quotePrefix="1">
      <alignment horizontal="center" vertical="center"/>
    </xf>
    <xf numFmtId="0" fontId="7" fillId="0" borderId="3" xfId="0" applyFont="1" applyBorder="1" applyAlignment="1" quotePrefix="1">
      <alignment horizontal="center" vertical="center"/>
    </xf>
    <xf numFmtId="0" fontId="7" fillId="0" borderId="0" xfId="0" applyFont="1" applyBorder="1" applyAlignment="1">
      <alignment/>
    </xf>
    <xf numFmtId="0" fontId="7" fillId="0" borderId="4" xfId="0" applyFont="1" applyBorder="1" applyAlignment="1">
      <alignment vertical="center"/>
    </xf>
    <xf numFmtId="0" fontId="4" fillId="0" borderId="0" xfId="0" applyFont="1" applyAlignment="1">
      <alignment horizontal="left"/>
    </xf>
    <xf numFmtId="0" fontId="2" fillId="0" borderId="0" xfId="0" applyFont="1" applyAlignment="1">
      <alignment/>
    </xf>
    <xf numFmtId="0" fontId="7" fillId="0" borderId="5" xfId="0" applyFont="1" applyBorder="1" applyAlignment="1" applyProtection="1">
      <alignment horizontal="center" vertical="center" shrinkToFit="1"/>
      <protection locked="0"/>
    </xf>
    <xf numFmtId="0" fontId="5" fillId="0" borderId="0" xfId="0" applyFont="1" applyAlignment="1" quotePrefix="1">
      <alignment horizontal="left"/>
    </xf>
    <xf numFmtId="40" fontId="2" fillId="0" borderId="0" xfId="0" applyNumberFormat="1" applyFont="1" applyBorder="1" applyAlignment="1">
      <alignment vertical="center"/>
    </xf>
    <xf numFmtId="40" fontId="2" fillId="0" borderId="6" xfId="0" applyNumberFormat="1" applyFont="1" applyBorder="1" applyAlignment="1">
      <alignment vertical="center" shrinkToFit="1"/>
    </xf>
    <xf numFmtId="40" fontId="8" fillId="0" borderId="0" xfId="0" applyNumberFormat="1" applyFont="1" applyAlignment="1">
      <alignment vertical="center" shrinkToFit="1"/>
    </xf>
    <xf numFmtId="40" fontId="2" fillId="0" borderId="5" xfId="0" applyNumberFormat="1" applyFont="1" applyBorder="1" applyAlignment="1">
      <alignment vertical="center" shrinkToFit="1"/>
    </xf>
    <xf numFmtId="40" fontId="2" fillId="0" borderId="0" xfId="0" applyNumberFormat="1" applyFont="1" applyAlignment="1">
      <alignment vertical="center" shrinkToFit="1"/>
    </xf>
    <xf numFmtId="40" fontId="8" fillId="0" borderId="7" xfId="0" applyNumberFormat="1" applyFont="1" applyBorder="1" applyAlignment="1">
      <alignment vertical="center" shrinkToFit="1"/>
    </xf>
    <xf numFmtId="40" fontId="8" fillId="0" borderId="6" xfId="0" applyNumberFormat="1" applyFont="1" applyBorder="1" applyAlignment="1">
      <alignment vertical="center" shrinkToFit="1"/>
    </xf>
    <xf numFmtId="40" fontId="2" fillId="0" borderId="8" xfId="0" applyNumberFormat="1" applyFont="1" applyBorder="1" applyAlignment="1">
      <alignment vertical="center" shrinkToFit="1"/>
    </xf>
    <xf numFmtId="40" fontId="8" fillId="0" borderId="8" xfId="0" applyNumberFormat="1" applyFont="1" applyBorder="1" applyAlignment="1">
      <alignment vertical="center" shrinkToFit="1"/>
    </xf>
    <xf numFmtId="0" fontId="10" fillId="0" borderId="4" xfId="0" applyFont="1" applyBorder="1" applyAlignment="1">
      <alignment horizontal="distributed" vertical="center"/>
    </xf>
    <xf numFmtId="0" fontId="4" fillId="0" borderId="0" xfId="0" applyFont="1" applyAlignment="1" quotePrefix="1">
      <alignment horizontal="left" vertical="top"/>
    </xf>
    <xf numFmtId="43" fontId="11" fillId="0" borderId="0" xfId="15" applyFont="1" applyAlignment="1">
      <alignment/>
    </xf>
    <xf numFmtId="0" fontId="3" fillId="0" borderId="0" xfId="0" applyFont="1" applyAlignment="1" quotePrefix="1">
      <alignment horizontal="left" vertical="top"/>
    </xf>
    <xf numFmtId="40" fontId="4" fillId="0" borderId="5" xfId="0" applyNumberFormat="1" applyFont="1" applyBorder="1" applyAlignment="1">
      <alignment vertical="center" shrinkToFit="1"/>
    </xf>
    <xf numFmtId="40" fontId="4" fillId="0" borderId="6" xfId="0" applyNumberFormat="1" applyFont="1" applyBorder="1" applyAlignment="1">
      <alignment vertical="center" shrinkToFit="1"/>
    </xf>
    <xf numFmtId="0" fontId="9" fillId="0" borderId="9" xfId="0" applyFont="1" applyBorder="1" applyAlignment="1" quotePrefix="1">
      <alignment horizontal="center" vertical="center"/>
    </xf>
    <xf numFmtId="0" fontId="10" fillId="0" borderId="5" xfId="0" applyFont="1" applyBorder="1" applyAlignment="1" quotePrefix="1">
      <alignment horizontal="distributed" vertical="center"/>
    </xf>
    <xf numFmtId="0" fontId="9" fillId="0" borderId="6" xfId="0" applyFont="1" applyBorder="1" applyAlignment="1" quotePrefix="1">
      <alignment horizontal="center" vertical="center"/>
    </xf>
    <xf numFmtId="0" fontId="9" fillId="0" borderId="5" xfId="0" applyFont="1" applyBorder="1" applyAlignment="1" quotePrefix="1">
      <alignment horizontal="center" vertical="center"/>
    </xf>
    <xf numFmtId="0" fontId="10" fillId="0" borderId="5" xfId="0" applyFont="1" applyBorder="1" applyAlignment="1" applyProtection="1" quotePrefix="1">
      <alignment horizontal="distributed" vertical="center"/>
      <protection locked="0"/>
    </xf>
    <xf numFmtId="0" fontId="6" fillId="0" borderId="0" xfId="0" applyFont="1" applyBorder="1" applyAlignment="1">
      <alignment horizontal="center"/>
    </xf>
    <xf numFmtId="0" fontId="16" fillId="0" borderId="0" xfId="0" applyFont="1" applyBorder="1" applyAlignment="1">
      <alignment horizontal="right"/>
    </xf>
    <xf numFmtId="180" fontId="14" fillId="0" borderId="1" xfId="0" applyNumberFormat="1" applyFont="1" applyBorder="1" applyAlignment="1" quotePrefix="1">
      <alignment horizontal="center" vertical="center" shrinkToFit="1"/>
    </xf>
    <xf numFmtId="0" fontId="7" fillId="0" borderId="4" xfId="0" applyFont="1" applyBorder="1" applyAlignment="1" applyProtection="1">
      <alignment horizontal="center" vertical="center" shrinkToFit="1"/>
      <protection locked="0"/>
    </xf>
    <xf numFmtId="0" fontId="0" fillId="0" borderId="0" xfId="0" applyFont="1" applyAlignment="1" quotePrefix="1">
      <alignment horizontal="left"/>
    </xf>
    <xf numFmtId="0" fontId="0" fillId="0" borderId="0" xfId="0" applyFont="1" applyAlignment="1">
      <alignment/>
    </xf>
    <xf numFmtId="40" fontId="16" fillId="0" borderId="5" xfId="0" applyNumberFormat="1" applyFont="1" applyBorder="1" applyAlignment="1">
      <alignment vertical="center" shrinkToFit="1"/>
    </xf>
    <xf numFmtId="0" fontId="0" fillId="0" borderId="5" xfId="0" applyFont="1" applyBorder="1" applyAlignment="1" quotePrefix="1">
      <alignment vertical="top"/>
    </xf>
    <xf numFmtId="39" fontId="4" fillId="0" borderId="5" xfId="0" applyNumberFormat="1" applyFont="1" applyBorder="1" applyAlignment="1">
      <alignment vertical="center" shrinkToFit="1"/>
    </xf>
    <xf numFmtId="43" fontId="0" fillId="0" borderId="0" xfId="0" applyNumberFormat="1" applyFont="1" applyAlignment="1">
      <alignment/>
    </xf>
    <xf numFmtId="43" fontId="0" fillId="0" borderId="0" xfId="15" applyFont="1" applyAlignment="1">
      <alignment/>
    </xf>
    <xf numFmtId="40" fontId="4" fillId="0" borderId="4" xfId="0" applyNumberFormat="1" applyFont="1" applyBorder="1" applyAlignment="1">
      <alignment vertical="center" shrinkToFit="1"/>
    </xf>
    <xf numFmtId="177" fontId="0" fillId="0" borderId="0" xfId="0" applyNumberFormat="1" applyFont="1" applyAlignment="1">
      <alignment horizontal="center" vertical="center"/>
    </xf>
    <xf numFmtId="0" fontId="0" fillId="0" borderId="0" xfId="0" applyFont="1" applyAlignment="1">
      <alignment vertical="center"/>
    </xf>
    <xf numFmtId="177" fontId="0" fillId="0" borderId="0" xfId="0" applyNumberFormat="1" applyFont="1" applyAlignment="1">
      <alignment/>
    </xf>
    <xf numFmtId="0" fontId="7" fillId="0" borderId="10" xfId="0" applyFont="1" applyBorder="1" applyAlignment="1">
      <alignment horizontal="center" vertical="center"/>
    </xf>
    <xf numFmtId="0" fontId="7" fillId="0" borderId="11" xfId="0" applyFont="1" applyBorder="1" applyAlignment="1" quotePrefix="1">
      <alignment horizontal="center" vertical="center"/>
    </xf>
    <xf numFmtId="0" fontId="11" fillId="0" borderId="10" xfId="0" applyFont="1" applyBorder="1" applyAlignment="1">
      <alignment horizontal="center" vertical="center" wrapText="1"/>
    </xf>
    <xf numFmtId="0" fontId="10" fillId="0" borderId="5" xfId="0" applyFont="1" applyBorder="1" applyAlignment="1">
      <alignment horizontal="distributed" vertical="center"/>
    </xf>
    <xf numFmtId="0" fontId="10" fillId="0" borderId="5" xfId="0" applyFont="1" applyBorder="1" applyAlignment="1" quotePrefix="1">
      <alignment vertical="center"/>
    </xf>
    <xf numFmtId="40" fontId="4" fillId="2" borderId="5" xfId="0" applyNumberFormat="1" applyFont="1" applyFill="1" applyBorder="1" applyAlignment="1">
      <alignment vertical="center" shrinkToFit="1"/>
    </xf>
    <xf numFmtId="0" fontId="0" fillId="0" borderId="0" xfId="0" applyFont="1" applyFill="1" applyAlignment="1">
      <alignment/>
    </xf>
    <xf numFmtId="0" fontId="6" fillId="0" borderId="0" xfId="0" applyFont="1" applyFill="1" applyBorder="1" applyAlignment="1">
      <alignment horizontal="center"/>
    </xf>
    <xf numFmtId="0" fontId="17" fillId="0" borderId="0" xfId="0" applyFont="1" applyFill="1" applyBorder="1" applyAlignment="1">
      <alignment horizontal="left"/>
    </xf>
    <xf numFmtId="0" fontId="16" fillId="0" borderId="0" xfId="0" applyFont="1" applyFill="1" applyBorder="1" applyAlignment="1">
      <alignment horizontal="right"/>
    </xf>
    <xf numFmtId="0" fontId="7" fillId="0" borderId="11" xfId="0" applyFont="1" applyFill="1" applyBorder="1" applyAlignment="1">
      <alignment horizontal="center" vertical="center"/>
    </xf>
    <xf numFmtId="0" fontId="7" fillId="0" borderId="11" xfId="0" applyFont="1" applyFill="1" applyBorder="1" applyAlignment="1" quotePrefix="1">
      <alignment horizontal="center" vertical="center"/>
    </xf>
    <xf numFmtId="0" fontId="7" fillId="0" borderId="0" xfId="0" applyFont="1" applyFill="1" applyBorder="1" applyAlignment="1">
      <alignment/>
    </xf>
    <xf numFmtId="0" fontId="7" fillId="0" borderId="10" xfId="0" applyFont="1" applyFill="1" applyBorder="1" applyAlignment="1">
      <alignment horizontal="center" vertical="center"/>
    </xf>
    <xf numFmtId="0" fontId="7" fillId="0" borderId="2" xfId="0" applyFont="1" applyFill="1" applyBorder="1" applyAlignment="1" quotePrefix="1">
      <alignment horizontal="center" vertical="center"/>
    </xf>
    <xf numFmtId="0" fontId="7" fillId="0" borderId="3" xfId="0" applyFont="1" applyFill="1" applyBorder="1" applyAlignment="1" quotePrefix="1">
      <alignment horizontal="center" vertical="center"/>
    </xf>
    <xf numFmtId="0" fontId="11" fillId="0" borderId="10" xfId="0" applyFont="1" applyFill="1" applyBorder="1" applyAlignment="1">
      <alignment horizontal="center" vertical="center" wrapText="1"/>
    </xf>
    <xf numFmtId="0" fontId="9" fillId="0" borderId="9" xfId="0" applyFont="1" applyFill="1" applyBorder="1" applyAlignment="1" quotePrefix="1">
      <alignment horizontal="center" vertical="center"/>
    </xf>
    <xf numFmtId="40" fontId="4" fillId="0" borderId="5" xfId="0" applyNumberFormat="1" applyFont="1" applyFill="1" applyBorder="1" applyAlignment="1">
      <alignment vertical="center" shrinkToFit="1"/>
    </xf>
    <xf numFmtId="40" fontId="2" fillId="0" borderId="6" xfId="0" applyNumberFormat="1" applyFont="1" applyFill="1" applyBorder="1" applyAlignment="1">
      <alignment vertical="center" shrinkToFit="1"/>
    </xf>
    <xf numFmtId="40" fontId="8" fillId="0" borderId="6" xfId="0" applyNumberFormat="1" applyFont="1" applyFill="1" applyBorder="1" applyAlignment="1">
      <alignment vertical="center" shrinkToFit="1"/>
    </xf>
    <xf numFmtId="0" fontId="9" fillId="0" borderId="6" xfId="0" applyFont="1" applyFill="1" applyBorder="1" applyAlignment="1" quotePrefix="1">
      <alignment horizontal="center" vertical="center"/>
    </xf>
    <xf numFmtId="40" fontId="4" fillId="0" borderId="6" xfId="0" applyNumberFormat="1" applyFont="1" applyFill="1" applyBorder="1" applyAlignment="1">
      <alignment vertical="center" shrinkToFit="1"/>
    </xf>
    <xf numFmtId="40" fontId="8" fillId="0" borderId="0" xfId="0" applyNumberFormat="1" applyFont="1" applyFill="1" applyAlignment="1">
      <alignment vertical="center" shrinkToFit="1"/>
    </xf>
    <xf numFmtId="0" fontId="10" fillId="0" borderId="4" xfId="0" applyFont="1" applyFill="1" applyBorder="1" applyAlignment="1">
      <alignment horizontal="distributed" vertical="center"/>
    </xf>
    <xf numFmtId="40" fontId="2" fillId="0" borderId="5" xfId="0" applyNumberFormat="1" applyFont="1" applyFill="1" applyBorder="1" applyAlignment="1">
      <alignment vertical="center" shrinkToFit="1"/>
    </xf>
    <xf numFmtId="0" fontId="10" fillId="0" borderId="5" xfId="0" applyFont="1" applyFill="1" applyBorder="1" applyAlignment="1" quotePrefix="1">
      <alignment horizontal="distributed" vertical="center"/>
    </xf>
    <xf numFmtId="40" fontId="2" fillId="0" borderId="0" xfId="0" applyNumberFormat="1" applyFont="1" applyFill="1" applyAlignment="1">
      <alignment vertical="center" shrinkToFit="1"/>
    </xf>
    <xf numFmtId="0" fontId="10" fillId="0" borderId="5" xfId="0" applyFont="1" applyFill="1" applyBorder="1" applyAlignment="1">
      <alignment horizontal="distributed" vertical="center"/>
    </xf>
    <xf numFmtId="40" fontId="2" fillId="0" borderId="0" xfId="0" applyNumberFormat="1" applyFont="1" applyFill="1" applyBorder="1" applyAlignment="1">
      <alignment vertical="center"/>
    </xf>
    <xf numFmtId="0" fontId="10" fillId="0" borderId="5" xfId="0" applyFont="1" applyFill="1" applyBorder="1" applyAlignment="1" quotePrefix="1">
      <alignment vertical="center"/>
    </xf>
    <xf numFmtId="40" fontId="16" fillId="0" borderId="5" xfId="0" applyNumberFormat="1" applyFont="1" applyFill="1" applyBorder="1" applyAlignment="1">
      <alignment vertical="center" shrinkToFit="1"/>
    </xf>
    <xf numFmtId="0" fontId="0" fillId="0" borderId="5" xfId="0" applyFont="1" applyFill="1" applyBorder="1" applyAlignment="1" quotePrefix="1">
      <alignment vertical="top"/>
    </xf>
    <xf numFmtId="0" fontId="7" fillId="0" borderId="4" xfId="0" applyFont="1" applyFill="1" applyBorder="1" applyAlignment="1">
      <alignment vertical="center"/>
    </xf>
    <xf numFmtId="0" fontId="9" fillId="0" borderId="5" xfId="0" applyFont="1" applyFill="1" applyBorder="1" applyAlignment="1" quotePrefix="1">
      <alignment horizontal="center" vertical="center"/>
    </xf>
    <xf numFmtId="0" fontId="10" fillId="0" borderId="5" xfId="0" applyFont="1" applyFill="1" applyBorder="1" applyAlignment="1" applyProtection="1" quotePrefix="1">
      <alignment horizontal="distributed" vertical="center"/>
      <protection locked="0"/>
    </xf>
    <xf numFmtId="39" fontId="4" fillId="0" borderId="5" xfId="0" applyNumberFormat="1" applyFont="1" applyFill="1" applyBorder="1" applyAlignment="1">
      <alignment vertical="center" shrinkToFit="1"/>
    </xf>
    <xf numFmtId="43" fontId="0" fillId="0" borderId="0" xfId="0" applyNumberFormat="1" applyFont="1" applyFill="1" applyAlignment="1">
      <alignment/>
    </xf>
    <xf numFmtId="0" fontId="7" fillId="0" borderId="5" xfId="0" applyFont="1" applyFill="1" applyBorder="1" applyAlignment="1" applyProtection="1">
      <alignment horizontal="center" vertical="center" shrinkToFit="1"/>
      <protection locked="0"/>
    </xf>
    <xf numFmtId="43" fontId="0" fillId="0" borderId="0" xfId="15" applyFont="1" applyFill="1" applyAlignment="1">
      <alignment/>
    </xf>
    <xf numFmtId="0" fontId="7" fillId="0" borderId="4" xfId="0" applyFont="1" applyFill="1" applyBorder="1" applyAlignment="1" applyProtection="1">
      <alignment horizontal="center" vertical="center" shrinkToFit="1"/>
      <protection locked="0"/>
    </xf>
    <xf numFmtId="40" fontId="4" fillId="0" borderId="4" xfId="0" applyNumberFormat="1" applyFont="1" applyFill="1" applyBorder="1" applyAlignment="1">
      <alignment vertical="center" shrinkToFit="1"/>
    </xf>
    <xf numFmtId="0" fontId="9" fillId="0" borderId="1" xfId="0" applyFont="1" applyFill="1" applyBorder="1" applyAlignment="1" quotePrefix="1">
      <alignment horizontal="center" vertical="center"/>
    </xf>
    <xf numFmtId="40" fontId="2" fillId="0" borderId="8" xfId="0" applyNumberFormat="1" applyFont="1" applyFill="1" applyBorder="1" applyAlignment="1">
      <alignment vertical="center" shrinkToFit="1"/>
    </xf>
    <xf numFmtId="40" fontId="8" fillId="0" borderId="8" xfId="0" applyNumberFormat="1" applyFont="1" applyFill="1" applyBorder="1" applyAlignment="1">
      <alignment vertical="center" shrinkToFit="1"/>
    </xf>
    <xf numFmtId="180" fontId="14" fillId="0" borderId="1" xfId="0" applyNumberFormat="1" applyFont="1" applyFill="1" applyBorder="1" applyAlignment="1" quotePrefix="1">
      <alignment horizontal="center" vertical="center" shrinkToFit="1"/>
    </xf>
    <xf numFmtId="40" fontId="8" fillId="0" borderId="7" xfId="0" applyNumberFormat="1" applyFont="1" applyFill="1" applyBorder="1" applyAlignment="1">
      <alignment vertical="center" shrinkToFit="1"/>
    </xf>
    <xf numFmtId="177" fontId="0"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quotePrefix="1">
      <alignment horizontal="left"/>
    </xf>
    <xf numFmtId="177" fontId="0" fillId="0" borderId="0" xfId="0" applyNumberFormat="1" applyFont="1" applyFill="1" applyAlignment="1">
      <alignment/>
    </xf>
    <xf numFmtId="0" fontId="3" fillId="0" borderId="0" xfId="0" applyFont="1" applyFill="1" applyAlignment="1" quotePrefix="1">
      <alignment horizontal="left" vertical="top"/>
    </xf>
    <xf numFmtId="0" fontId="4" fillId="0" borderId="0" xfId="0" applyFont="1" applyFill="1" applyAlignment="1" quotePrefix="1">
      <alignment horizontal="left" vertical="top"/>
    </xf>
    <xf numFmtId="43" fontId="11" fillId="0" borderId="0" xfId="15" applyFont="1" applyFill="1" applyAlignment="1">
      <alignment/>
    </xf>
    <xf numFmtId="0" fontId="5" fillId="0" borderId="0" xfId="0" applyFont="1" applyFill="1" applyAlignment="1" quotePrefix="1">
      <alignment horizontal="left"/>
    </xf>
    <xf numFmtId="0" fontId="4" fillId="0" borderId="0" xfId="0" applyFont="1" applyFill="1" applyAlignment="1">
      <alignment horizontal="left"/>
    </xf>
    <xf numFmtId="0" fontId="2" fillId="0" borderId="0" xfId="0" applyFont="1" applyFill="1" applyAlignment="1">
      <alignment/>
    </xf>
    <xf numFmtId="0" fontId="22" fillId="0" borderId="5" xfId="0" applyFont="1" applyBorder="1" applyAlignment="1" quotePrefix="1">
      <alignment vertical="center"/>
    </xf>
    <xf numFmtId="40" fontId="23" fillId="0" borderId="5" xfId="0" applyNumberFormat="1" applyFont="1" applyBorder="1" applyAlignment="1">
      <alignment vertical="center" shrinkToFit="1"/>
    </xf>
    <xf numFmtId="40" fontId="24" fillId="0" borderId="5" xfId="0" applyNumberFormat="1" applyFont="1" applyFill="1" applyBorder="1" applyAlignment="1">
      <alignment vertical="center" shrinkToFit="1"/>
    </xf>
    <xf numFmtId="40" fontId="24" fillId="2" borderId="5" xfId="0" applyNumberFormat="1" applyFont="1" applyFill="1" applyBorder="1" applyAlignment="1">
      <alignment vertical="center" shrinkToFit="1"/>
    </xf>
    <xf numFmtId="0" fontId="13" fillId="0" borderId="0" xfId="0" applyFont="1" applyAlignment="1" quotePrefix="1">
      <alignment horizontal="center" vertical="center"/>
    </xf>
    <xf numFmtId="0" fontId="13" fillId="0" borderId="0" xfId="0" applyFont="1" applyAlignment="1">
      <alignment horizontal="center" vertical="center"/>
    </xf>
    <xf numFmtId="0" fontId="12" fillId="0" borderId="0" xfId="0" applyFont="1" applyAlignment="1" quotePrefix="1">
      <alignment horizontal="center" vertical="center"/>
    </xf>
    <xf numFmtId="0" fontId="12" fillId="0" borderId="0" xfId="0" applyFont="1" applyAlignment="1">
      <alignment horizontal="center" vertical="center"/>
    </xf>
    <xf numFmtId="0" fontId="7" fillId="0" borderId="12" xfId="0" applyFont="1" applyBorder="1" applyAlignment="1" quotePrefix="1">
      <alignment horizontal="center" vertical="center"/>
    </xf>
    <xf numFmtId="0" fontId="7" fillId="0" borderId="10" xfId="0" applyFont="1" applyBorder="1" applyAlignment="1">
      <alignment horizontal="center" vertical="center"/>
    </xf>
    <xf numFmtId="0" fontId="7" fillId="0" borderId="13" xfId="0" applyFont="1" applyBorder="1" applyAlignment="1" quotePrefix="1">
      <alignment horizontal="center" vertical="distributed"/>
    </xf>
    <xf numFmtId="0" fontId="7" fillId="0" borderId="11" xfId="0" applyFont="1" applyBorder="1" applyAlignment="1" quotePrefix="1">
      <alignment horizontal="center" vertical="distributed"/>
    </xf>
    <xf numFmtId="0" fontId="7" fillId="0" borderId="14" xfId="0" applyFont="1" applyBorder="1" applyAlignment="1" quotePrefix="1">
      <alignment horizontal="center" vertical="center"/>
    </xf>
    <xf numFmtId="0" fontId="7" fillId="0" borderId="2" xfId="0" applyFont="1" applyBorder="1" applyAlignment="1">
      <alignment horizontal="center" vertical="center"/>
    </xf>
    <xf numFmtId="0" fontId="13" fillId="0" borderId="0" xfId="0" applyFont="1" applyFill="1" applyAlignment="1" quotePrefix="1">
      <alignment horizontal="center" vertical="center"/>
    </xf>
    <xf numFmtId="0" fontId="13" fillId="0" borderId="0" xfId="0" applyFont="1" applyFill="1" applyAlignment="1">
      <alignment horizontal="center" vertical="center"/>
    </xf>
    <xf numFmtId="0" fontId="12" fillId="0" borderId="0" xfId="0" applyFont="1" applyFill="1" applyAlignment="1" quotePrefix="1">
      <alignment horizontal="center" vertical="center"/>
    </xf>
    <xf numFmtId="0" fontId="12" fillId="0" borderId="0" xfId="0" applyFont="1" applyFill="1" applyAlignment="1">
      <alignment horizontal="center" vertical="center"/>
    </xf>
    <xf numFmtId="0" fontId="7" fillId="0" borderId="12" xfId="0" applyFont="1" applyFill="1" applyBorder="1" applyAlignment="1" quotePrefix="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quotePrefix="1">
      <alignment horizontal="center" vertical="distributed"/>
    </xf>
    <xf numFmtId="0" fontId="7" fillId="0" borderId="11" xfId="0" applyFont="1" applyFill="1" applyBorder="1" applyAlignment="1" quotePrefix="1">
      <alignment horizontal="center" vertical="distributed"/>
    </xf>
    <xf numFmtId="0" fontId="7" fillId="0" borderId="14" xfId="0" applyFont="1" applyFill="1" applyBorder="1" applyAlignment="1" quotePrefix="1">
      <alignment horizontal="center" vertical="center"/>
    </xf>
    <xf numFmtId="0" fontId="7" fillId="0" borderId="2"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22</xdr:row>
      <xdr:rowOff>76200</xdr:rowOff>
    </xdr:from>
    <xdr:to>
      <xdr:col>11</xdr:col>
      <xdr:colOff>0</xdr:colOff>
      <xdr:row>27</xdr:row>
      <xdr:rowOff>0</xdr:rowOff>
    </xdr:to>
    <xdr:sp>
      <xdr:nvSpPr>
        <xdr:cNvPr id="1" name="TextBox 1"/>
        <xdr:cNvSpPr txBox="1">
          <a:spLocks noChangeArrowheads="1"/>
        </xdr:cNvSpPr>
      </xdr:nvSpPr>
      <xdr:spPr>
        <a:xfrm>
          <a:off x="495300" y="9915525"/>
          <a:ext cx="7629525" cy="1285875"/>
        </a:xfrm>
        <a:prstGeom prst="rect">
          <a:avLst/>
        </a:prstGeom>
        <a:noFill/>
        <a:ln w="9525" cmpd="sng">
          <a:noFill/>
        </a:ln>
      </xdr:spPr>
      <xdr:txBody>
        <a:bodyPr vertOverflow="clip" wrap="square" lIns="0" tIns="0" rIns="0" bIns="0"/>
        <a:p>
          <a:pPr algn="l">
            <a:defRPr/>
          </a:pPr>
          <a:r>
            <a:rPr lang="en-US" cap="none" sz="1200" b="0" i="0" u="none" baseline="0">
              <a:latin typeface="新細明體"/>
              <a:ea typeface="新細明體"/>
              <a:cs typeface="新細明體"/>
            </a:rPr>
            <a:t>1.表列「國庫結存」金額，包括國庫執行預算收支之餘額及特種基金與各機關存放於國庫保管等現金之
</a:t>
          </a:r>
          <a:r>
            <a:rPr lang="en-US" cap="none" sz="1200" b="0" i="0" u="none" baseline="0">
              <a:latin typeface="新細明體"/>
              <a:ea typeface="新細明體"/>
              <a:cs typeface="新細明體"/>
            </a:rPr>
            <a:t>   累計</a:t>
          </a:r>
          <a:r>
            <a:rPr lang="en-US" cap="none" sz="1200" b="0" i="0" u="none" baseline="0">
              <a:latin typeface="新細明體"/>
              <a:ea typeface="新細明體"/>
              <a:cs typeface="新細明體"/>
            </a:rPr>
            <a:t>結存數。
2.餘絀計賸餘</a:t>
          </a:r>
          <a:r>
            <a:rPr lang="en-US" cap="none" sz="1200" b="0" i="0" u="none" baseline="0">
              <a:latin typeface="新細明體"/>
              <a:ea typeface="新細明體"/>
              <a:cs typeface="新細明體"/>
            </a:rPr>
            <a:t> 16,620,027,673.77</a:t>
          </a:r>
          <a:r>
            <a:rPr lang="en-US" cap="none" sz="1200" b="0" i="0" u="none" baseline="0">
              <a:latin typeface="新細明體"/>
              <a:ea typeface="新細明體"/>
              <a:cs typeface="新細明體"/>
            </a:rPr>
            <a:t>元，詳閱本年度決算累計餘絀計算表。
3.中央政府固定資產及長期負債，依會計法第</a:t>
          </a:r>
          <a:r>
            <a:rPr lang="en-US" cap="none" sz="1200" b="0" i="0" u="none" baseline="0">
              <a:latin typeface="新細明體"/>
              <a:ea typeface="新細明體"/>
              <a:cs typeface="新細明體"/>
            </a:rPr>
            <a:t>29</a:t>
          </a:r>
          <a:r>
            <a:rPr lang="en-US" cap="none" sz="1200" b="0" i="0" u="none" baseline="0">
              <a:latin typeface="新細明體"/>
              <a:ea typeface="新細明體"/>
              <a:cs typeface="新細明體"/>
            </a:rPr>
            <a:t>條規定，應分別列表或編目錄，不得列入平衡表。截至
</a:t>
          </a:r>
          <a:r>
            <a:rPr lang="en-US" cap="none" sz="1200" b="0" i="0" u="none" baseline="0">
              <a:latin typeface="新細明體"/>
              <a:ea typeface="新細明體"/>
              <a:cs typeface="新細明體"/>
            </a:rPr>
            <a:t>   99</a:t>
          </a:r>
          <a:r>
            <a:rPr lang="en-US" cap="none" sz="1200" b="0" i="0" u="none" baseline="0">
              <a:latin typeface="新細明體"/>
              <a:ea typeface="新細明體"/>
              <a:cs typeface="新細明體"/>
            </a:rPr>
            <a:t>年度止，中央政府公務機關固定資</a:t>
          </a:r>
          <a:r>
            <a:rPr lang="en-US" cap="none" sz="1200" b="0" i="0" u="none" baseline="0">
              <a:latin typeface="新細明體"/>
              <a:ea typeface="新細明體"/>
              <a:cs typeface="新細明體"/>
            </a:rPr>
            <a:t>產</a:t>
          </a:r>
          <a:r>
            <a:rPr lang="en-US" cap="none" sz="1200" b="0" i="0" u="none" baseline="0">
              <a:latin typeface="新細明體"/>
              <a:ea typeface="新細明體"/>
              <a:cs typeface="新細明體"/>
            </a:rPr>
            <a:t> 5,170,619,946,377.00</a:t>
          </a:r>
          <a:r>
            <a:rPr lang="en-US" cap="none" sz="1200" b="0" i="0" u="none" baseline="0">
              <a:latin typeface="新細明體"/>
              <a:ea typeface="新細明體"/>
              <a:cs typeface="新細明體"/>
            </a:rPr>
            <a:t>元，詳閱本年</a:t>
          </a:r>
          <a:r>
            <a:rPr lang="en-US" cap="none" sz="1200" b="0" i="0" u="none" baseline="0">
              <a:latin typeface="新細明體"/>
              <a:ea typeface="新細明體"/>
              <a:cs typeface="新細明體"/>
            </a:rPr>
            <a:t>度決算財產目錄</a:t>
          </a:r>
          <a:r>
            <a:rPr lang="en-US" cap="none" sz="1200" b="0" i="0" u="none" baseline="0">
              <a:latin typeface="新細明體"/>
              <a:ea typeface="新細明體"/>
              <a:cs typeface="新細明體"/>
            </a:rPr>
            <a:t>(</a:t>
          </a:r>
          <a:r>
            <a:rPr lang="en-US" cap="none" sz="1200" b="0" i="0" u="none" baseline="0">
              <a:latin typeface="新細明體"/>
              <a:ea typeface="新細明體"/>
              <a:cs typeface="新細明體"/>
            </a:rPr>
            <a:t>屬公務機關
</a:t>
          </a:r>
          <a:r>
            <a:rPr lang="en-US" cap="none" sz="1200" b="0" i="0" u="none" baseline="0">
              <a:latin typeface="新細明體"/>
              <a:ea typeface="新細明體"/>
              <a:cs typeface="新細明體"/>
            </a:rPr>
            <a:t>   </a:t>
          </a:r>
          <a:r>
            <a:rPr lang="en-US" cap="none" sz="1200" b="0" i="0" u="none" baseline="0">
              <a:latin typeface="新細明體"/>
              <a:ea typeface="新細明體"/>
              <a:cs typeface="新細明體"/>
            </a:rPr>
            <a:t>經管部分</a:t>
          </a:r>
          <a:r>
            <a:rPr lang="en-US" cap="none" sz="1200" b="0" i="0" u="none" baseline="0">
              <a:latin typeface="新細明體"/>
              <a:ea typeface="新細明體"/>
              <a:cs typeface="新細明體"/>
            </a:rPr>
            <a:t>)</a:t>
          </a:r>
          <a:r>
            <a:rPr lang="en-US" cap="none" sz="1200" b="0" i="0" u="none" baseline="0">
              <a:latin typeface="新細明體"/>
              <a:ea typeface="新細明體"/>
              <a:cs typeface="新細明體"/>
            </a:rPr>
            <a:t>，中長期債務餘額</a:t>
          </a:r>
          <a:r>
            <a:rPr lang="en-US" cap="none" sz="1200" b="0" i="0" u="none" baseline="0">
              <a:latin typeface="新細明體"/>
              <a:ea typeface="新細明體"/>
              <a:cs typeface="新細明體"/>
            </a:rPr>
            <a:t> </a:t>
          </a:r>
          <a:r>
            <a:rPr lang="en-US" cap="none" sz="1200" b="0" i="0" u="none" baseline="0">
              <a:solidFill>
                <a:srgbClr val="000000"/>
              </a:solidFill>
              <a:latin typeface="新細明體"/>
              <a:ea typeface="新細明體"/>
              <a:cs typeface="新細明體"/>
            </a:rPr>
            <a:t>4,541,934,609,159.00</a:t>
          </a:r>
          <a:r>
            <a:rPr lang="en-US" cap="none" sz="1200" b="0" i="0" u="none" baseline="0">
              <a:latin typeface="新細明體"/>
              <a:ea typeface="新細明體"/>
              <a:cs typeface="新細明體"/>
            </a:rPr>
            <a:t>元，詳閱本年度決算債款目錄─內債、中長期借款。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923925</xdr:colOff>
      <xdr:row>14</xdr:row>
      <xdr:rowOff>85725</xdr:rowOff>
    </xdr:from>
    <xdr:to>
      <xdr:col>5</xdr:col>
      <xdr:colOff>1419225</xdr:colOff>
      <xdr:row>15</xdr:row>
      <xdr:rowOff>38100</xdr:rowOff>
    </xdr:to>
    <xdr:sp>
      <xdr:nvSpPr>
        <xdr:cNvPr id="1" name="TextBox 3"/>
        <xdr:cNvSpPr txBox="1">
          <a:spLocks noChangeArrowheads="1"/>
        </xdr:cNvSpPr>
      </xdr:nvSpPr>
      <xdr:spPr>
        <a:xfrm>
          <a:off x="7258050" y="6229350"/>
          <a:ext cx="495300" cy="409575"/>
        </a:xfrm>
        <a:prstGeom prst="rect">
          <a:avLst/>
        </a:prstGeom>
        <a:solidFill>
          <a:srgbClr val="FFFFFF"/>
        </a:solidFill>
        <a:ln w="9525" cmpd="sng">
          <a:noFill/>
        </a:ln>
      </xdr:spPr>
      <xdr:txBody>
        <a:bodyPr vertOverflow="clip" wrap="square" lIns="0" tIns="0" rIns="0" bIns="0"/>
        <a:p>
          <a:pPr algn="l">
            <a:defRPr/>
          </a:pPr>
          <a:r>
            <a:rPr lang="en-US" cap="none" sz="1200" b="0" i="0" u="none" baseline="0">
              <a:latin typeface="新細明體"/>
              <a:ea typeface="新細明體"/>
              <a:cs typeface="新細明體"/>
            </a:rPr>
            <a:t>短</a:t>
          </a: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期借    款</a:t>
          </a:r>
        </a:p>
      </xdr:txBody>
    </xdr:sp>
    <xdr:clientData/>
  </xdr:twoCellAnchor>
  <xdr:twoCellAnchor>
    <xdr:from>
      <xdr:col>5</xdr:col>
      <xdr:colOff>923925</xdr:colOff>
      <xdr:row>15</xdr:row>
      <xdr:rowOff>85725</xdr:rowOff>
    </xdr:from>
    <xdr:to>
      <xdr:col>5</xdr:col>
      <xdr:colOff>1419225</xdr:colOff>
      <xdr:row>16</xdr:row>
      <xdr:rowOff>152400</xdr:rowOff>
    </xdr:to>
    <xdr:sp>
      <xdr:nvSpPr>
        <xdr:cNvPr id="2" name="TextBox 4"/>
        <xdr:cNvSpPr txBox="1">
          <a:spLocks noChangeArrowheads="1"/>
        </xdr:cNvSpPr>
      </xdr:nvSpPr>
      <xdr:spPr>
        <a:xfrm>
          <a:off x="7258050" y="6686550"/>
          <a:ext cx="495300" cy="523875"/>
        </a:xfrm>
        <a:prstGeom prst="rect">
          <a:avLst/>
        </a:prstGeom>
        <a:solidFill>
          <a:srgbClr val="FFFFFF"/>
        </a:solidFill>
        <a:ln w="9525" cmpd="sng">
          <a:noFill/>
        </a:ln>
      </xdr:spPr>
      <xdr:txBody>
        <a:bodyPr vertOverflow="clip" wrap="square" lIns="0" tIns="0" rIns="0" bIns="0"/>
        <a:p>
          <a:pPr algn="l">
            <a:defRPr/>
          </a:pPr>
          <a:r>
            <a:rPr lang="en-US" cap="none" sz="1200" b="0" i="0" u="none" baseline="0">
              <a:solidFill>
                <a:srgbClr val="FFFFFF"/>
              </a:solidFill>
              <a:latin typeface="新細明體"/>
              <a:ea typeface="新細明體"/>
              <a:cs typeface="新細明體"/>
            </a:rPr>
            <a:t>自償性借</a:t>
          </a:r>
          <a:r>
            <a:rPr lang="en-US" cap="none" sz="1200" b="0" i="0" u="none" baseline="0">
              <a:solidFill>
                <a:srgbClr val="FFFFFF"/>
              </a:solidFill>
              <a:latin typeface="Times New Roman"/>
              <a:ea typeface="Times New Roman"/>
              <a:cs typeface="Times New Roman"/>
            </a:rPr>
            <a:t>    </a:t>
          </a:r>
          <a:r>
            <a:rPr lang="en-US" cap="none" sz="1200" b="0" i="0" u="none" baseline="0">
              <a:solidFill>
                <a:srgbClr val="FFFFFF"/>
              </a:solidFill>
              <a:latin typeface="新細明體"/>
              <a:ea typeface="新細明體"/>
              <a:cs typeface="新細明體"/>
            </a:rPr>
            <a:t>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
  <sheetViews>
    <sheetView showGridLines="0" tabSelected="1" zoomScale="85" zoomScaleNormal="85" zoomScaleSheetLayoutView="100" workbookViewId="0" topLeftCell="A1">
      <selection activeCell="L9" sqref="L9"/>
    </sheetView>
  </sheetViews>
  <sheetFormatPr defaultColWidth="9.00390625" defaultRowHeight="16.5"/>
  <cols>
    <col min="1" max="1" width="17.50390625" style="35" customWidth="1"/>
    <col min="2" max="2" width="16.125" style="35" hidden="1" customWidth="1"/>
    <col min="3" max="3" width="15.875" style="35" hidden="1" customWidth="1"/>
    <col min="4" max="4" width="16.50390625" style="35" customWidth="1"/>
    <col min="5" max="5" width="17.125" style="35" customWidth="1"/>
    <col min="6" max="6" width="19.50390625" style="35" customWidth="1"/>
    <col min="7" max="7" width="16.00390625" style="35" hidden="1" customWidth="1"/>
    <col min="8" max="8" width="16.50390625" style="35" hidden="1" customWidth="1"/>
    <col min="9" max="9" width="13.25390625" style="35" hidden="1" customWidth="1"/>
    <col min="10" max="10" width="17.875" style="35" customWidth="1"/>
    <col min="11" max="11" width="18.125" style="35" customWidth="1"/>
    <col min="12" max="12" width="23.00390625" style="35" customWidth="1"/>
    <col min="13" max="13" width="20.50390625" style="35" customWidth="1"/>
    <col min="14" max="16384" width="9.00390625" style="35" customWidth="1"/>
  </cols>
  <sheetData>
    <row r="1" spans="1:11" ht="30">
      <c r="A1" s="106" t="s">
        <v>9</v>
      </c>
      <c r="B1" s="106"/>
      <c r="C1" s="106"/>
      <c r="D1" s="107"/>
      <c r="E1" s="107"/>
      <c r="F1" s="107"/>
      <c r="G1" s="107"/>
      <c r="H1" s="107"/>
      <c r="I1" s="107"/>
      <c r="J1" s="107"/>
      <c r="K1" s="107"/>
    </row>
    <row r="2" spans="1:11" ht="36.75">
      <c r="A2" s="108" t="s">
        <v>10</v>
      </c>
      <c r="B2" s="108"/>
      <c r="C2" s="108"/>
      <c r="D2" s="109"/>
      <c r="E2" s="109"/>
      <c r="F2" s="109"/>
      <c r="G2" s="109"/>
      <c r="H2" s="109"/>
      <c r="I2" s="109"/>
      <c r="J2" s="109"/>
      <c r="K2" s="109"/>
    </row>
    <row r="3" spans="4:11" ht="22.5" customHeight="1" thickBot="1">
      <c r="D3" s="30"/>
      <c r="E3" s="53" t="s">
        <v>44</v>
      </c>
      <c r="F3" s="52"/>
      <c r="J3" s="30"/>
      <c r="K3" s="31" t="s">
        <v>23</v>
      </c>
    </row>
    <row r="4" spans="1:11" s="4" customFormat="1" ht="36" customHeight="1">
      <c r="A4" s="110" t="s">
        <v>11</v>
      </c>
      <c r="B4" s="46"/>
      <c r="C4" s="46"/>
      <c r="D4" s="112" t="s">
        <v>12</v>
      </c>
      <c r="E4" s="113"/>
      <c r="F4" s="114" t="s">
        <v>11</v>
      </c>
      <c r="G4" s="46"/>
      <c r="H4" s="46"/>
      <c r="I4" s="46"/>
      <c r="J4" s="112" t="s">
        <v>13</v>
      </c>
      <c r="K4" s="113"/>
    </row>
    <row r="5" spans="1:11" s="4" customFormat="1" ht="30" customHeight="1">
      <c r="A5" s="111"/>
      <c r="B5" s="45" t="s">
        <v>34</v>
      </c>
      <c r="C5" s="45" t="s">
        <v>35</v>
      </c>
      <c r="D5" s="2" t="s">
        <v>14</v>
      </c>
      <c r="E5" s="3" t="s">
        <v>15</v>
      </c>
      <c r="F5" s="115"/>
      <c r="G5" s="45" t="s">
        <v>34</v>
      </c>
      <c r="H5" s="45" t="s">
        <v>35</v>
      </c>
      <c r="I5" s="47" t="s">
        <v>33</v>
      </c>
      <c r="J5" s="2" t="s">
        <v>14</v>
      </c>
      <c r="K5" s="3" t="s">
        <v>15</v>
      </c>
    </row>
    <row r="6" spans="1:11" ht="40.5" customHeight="1">
      <c r="A6" s="25" t="s">
        <v>16</v>
      </c>
      <c r="B6" s="23"/>
      <c r="C6" s="23"/>
      <c r="D6" s="11" t="s">
        <v>17</v>
      </c>
      <c r="E6" s="16">
        <f>SUM(D7:D17)</f>
        <v>1034639044287.28</v>
      </c>
      <c r="F6" s="27" t="s">
        <v>18</v>
      </c>
      <c r="G6" s="23"/>
      <c r="H6" s="23"/>
      <c r="I6" s="23"/>
      <c r="J6" s="24" t="s">
        <v>17</v>
      </c>
      <c r="K6" s="12">
        <f>SUM(J7:J16)</f>
        <v>1018019016613.51</v>
      </c>
    </row>
    <row r="7" spans="1:11" ht="36" customHeight="1">
      <c r="A7" s="19" t="s">
        <v>0</v>
      </c>
      <c r="B7" s="23">
        <f>'平衡表資料底稿'!B7</f>
        <v>0</v>
      </c>
      <c r="C7" s="23">
        <f>'平衡表資料底稿'!C7</f>
        <v>86074140126.89</v>
      </c>
      <c r="D7" s="23">
        <f>'平衡表資料底稿'!D7</f>
        <v>86074140126.89</v>
      </c>
      <c r="E7" s="13"/>
      <c r="F7" s="26" t="s">
        <v>5</v>
      </c>
      <c r="G7" s="23">
        <f>'平衡表資料底稿'!G7</f>
        <v>2215650722</v>
      </c>
      <c r="H7" s="23">
        <f>'平衡表資料底稿'!H7</f>
        <v>0</v>
      </c>
      <c r="I7" s="23">
        <f>'平衡表資料底稿'!I7</f>
        <v>0</v>
      </c>
      <c r="J7" s="23">
        <f>'平衡表資料底稿'!J7</f>
        <v>2215650722</v>
      </c>
      <c r="K7" s="14"/>
    </row>
    <row r="8" spans="1:11" ht="36" customHeight="1">
      <c r="A8" s="19" t="s">
        <v>1</v>
      </c>
      <c r="B8" s="23">
        <f>'平衡表資料底稿'!B8</f>
        <v>231770852138.94</v>
      </c>
      <c r="C8" s="23">
        <f>'平衡表資料底稿'!C8</f>
        <v>-45435482731.380005</v>
      </c>
      <c r="D8" s="23">
        <f>'平衡表資料底稿'!D8</f>
        <v>186335369407.56</v>
      </c>
      <c r="E8" s="13"/>
      <c r="F8" s="26" t="s">
        <v>6</v>
      </c>
      <c r="G8" s="23">
        <f>'平衡表資料底稿'!G8</f>
        <v>187824531350.94</v>
      </c>
      <c r="H8" s="23">
        <f>'平衡表資料底稿'!H8</f>
        <v>47322503612.04</v>
      </c>
      <c r="I8" s="23">
        <f>'平衡表資料底稿'!I8</f>
        <v>23294213548.8</v>
      </c>
      <c r="J8" s="23">
        <f>'平衡表資料底稿'!J8</f>
        <v>258441248511.78</v>
      </c>
      <c r="K8" s="14"/>
    </row>
    <row r="9" spans="1:11" ht="36" customHeight="1">
      <c r="A9" s="19" t="s">
        <v>19</v>
      </c>
      <c r="B9" s="23">
        <f>'平衡表資料底稿'!B9</f>
        <v>54585901885</v>
      </c>
      <c r="C9" s="23">
        <f>'平衡表資料底稿'!C9</f>
        <v>0</v>
      </c>
      <c r="D9" s="23">
        <f>'平衡表資料底稿'!D9</f>
        <v>54585901885</v>
      </c>
      <c r="E9" s="13"/>
      <c r="F9" s="26" t="s">
        <v>7</v>
      </c>
      <c r="G9" s="23">
        <f>'平衡表資料底稿'!G9</f>
        <v>0</v>
      </c>
      <c r="H9" s="23">
        <f>'平衡表資料底稿'!H9</f>
        <v>43065299539.77</v>
      </c>
      <c r="I9" s="23">
        <f>'平衡表資料底稿'!I9</f>
        <v>0</v>
      </c>
      <c r="J9" s="23">
        <f>'平衡表資料底稿'!J9</f>
        <v>43065299539.77</v>
      </c>
      <c r="K9" s="14"/>
    </row>
    <row r="10" spans="1:11" ht="36" customHeight="1">
      <c r="A10" s="19" t="s">
        <v>36</v>
      </c>
      <c r="B10" s="23">
        <f>'平衡表資料底稿'!B10</f>
        <v>109547857792.83</v>
      </c>
      <c r="C10" s="23">
        <f>'平衡表資料底稿'!C10</f>
        <v>27033418709.13</v>
      </c>
      <c r="D10" s="23">
        <f>'平衡表資料底稿'!D10</f>
        <v>136581276501.96</v>
      </c>
      <c r="E10" s="13"/>
      <c r="F10" s="26" t="s">
        <v>8</v>
      </c>
      <c r="G10" s="23">
        <f>'平衡表資料底稿'!G10</f>
        <v>13019859</v>
      </c>
      <c r="H10" s="23">
        <f>'平衡表資料底稿'!H10</f>
        <v>0</v>
      </c>
      <c r="I10" s="23">
        <f>'平衡表資料底稿'!I10</f>
        <v>0</v>
      </c>
      <c r="J10" s="23">
        <f>'平衡表資料底稿'!J10</f>
        <v>13019859</v>
      </c>
      <c r="K10" s="14"/>
    </row>
    <row r="11" spans="1:11" ht="36" customHeight="1">
      <c r="A11" s="19" t="s">
        <v>24</v>
      </c>
      <c r="B11" s="23">
        <f>'平衡表資料底稿'!B11</f>
        <v>26746483137.27</v>
      </c>
      <c r="C11" s="23">
        <f>'平衡表資料底稿'!C11</f>
        <v>0</v>
      </c>
      <c r="D11" s="23">
        <f>'平衡表資料底稿'!D11</f>
        <v>26746483137.27</v>
      </c>
      <c r="E11" s="13"/>
      <c r="F11" s="48" t="s">
        <v>37</v>
      </c>
      <c r="G11" s="23">
        <f>'平衡表資料底稿'!G11</f>
        <v>109547857792.83</v>
      </c>
      <c r="H11" s="23">
        <f>'平衡表資料底稿'!H11</f>
        <v>27033418709.13</v>
      </c>
      <c r="I11" s="23">
        <f>'平衡表資料底稿'!I11</f>
        <v>0</v>
      </c>
      <c r="J11" s="23">
        <f>'平衡表資料底稿'!J11</f>
        <v>136581276501.96</v>
      </c>
      <c r="K11" s="14"/>
    </row>
    <row r="12" spans="1:12" ht="36" customHeight="1">
      <c r="A12" s="19" t="s">
        <v>25</v>
      </c>
      <c r="B12" s="23">
        <f>'平衡表資料底稿'!B12</f>
        <v>370327969708</v>
      </c>
      <c r="C12" s="23">
        <f>'平衡表資料底稿'!C12</f>
        <v>0</v>
      </c>
      <c r="D12" s="23">
        <f>'平衡表資料底稿'!D12</f>
        <v>370327969708</v>
      </c>
      <c r="E12" s="13"/>
      <c r="F12" s="26" t="s">
        <v>26</v>
      </c>
      <c r="G12" s="23">
        <f>'平衡表資料底稿'!G12</f>
        <v>0</v>
      </c>
      <c r="H12" s="23">
        <f>'平衡表資料底稿'!H12</f>
        <v>18637924526</v>
      </c>
      <c r="I12" s="23">
        <f>'平衡表資料底稿'!I12</f>
        <v>0</v>
      </c>
      <c r="J12" s="23">
        <f>'平衡表資料底稿'!J12</f>
        <v>18637924526</v>
      </c>
      <c r="K12" s="14"/>
      <c r="L12" s="10"/>
    </row>
    <row r="13" spans="1:12" ht="36" customHeight="1">
      <c r="A13" s="19" t="s">
        <v>38</v>
      </c>
      <c r="B13" s="23">
        <f>'平衡表資料底稿'!B13</f>
        <v>33350016078</v>
      </c>
      <c r="C13" s="23">
        <f>'平衡表資料底稿'!C13</f>
        <v>0</v>
      </c>
      <c r="D13" s="23">
        <f>'平衡表資料底稿'!D13</f>
        <v>33350016078</v>
      </c>
      <c r="E13" s="13"/>
      <c r="F13" s="26" t="s">
        <v>27</v>
      </c>
      <c r="G13" s="23">
        <f>'平衡表資料底稿'!G13</f>
        <v>0</v>
      </c>
      <c r="H13" s="23">
        <f>'平衡表資料底稿'!H13</f>
        <v>320015421953</v>
      </c>
      <c r="I13" s="23">
        <f>'平衡表資料底稿'!I13</f>
        <v>0</v>
      </c>
      <c r="J13" s="23">
        <f>'平衡表資料底稿'!J13</f>
        <v>320015421953</v>
      </c>
      <c r="K13" s="14"/>
      <c r="L13" s="10"/>
    </row>
    <row r="14" spans="1:12" ht="36" customHeight="1">
      <c r="A14" s="19" t="s">
        <v>39</v>
      </c>
      <c r="B14" s="23">
        <f>'平衡表資料底稿'!B14</f>
        <v>35084293081</v>
      </c>
      <c r="C14" s="23">
        <f>'平衡表資料底稿'!C14</f>
        <v>0</v>
      </c>
      <c r="D14" s="23">
        <f>'平衡表資料底稿'!D14</f>
        <v>35084293081</v>
      </c>
      <c r="E14" s="13"/>
      <c r="F14" s="49" t="s">
        <v>40</v>
      </c>
      <c r="G14" s="23">
        <f>'平衡表資料底稿'!G14</f>
        <v>0</v>
      </c>
      <c r="H14" s="23">
        <f>'平衡表資料底稿'!H14</f>
        <v>239049175000</v>
      </c>
      <c r="I14" s="23">
        <f>'平衡表資料底稿'!I14</f>
        <v>0</v>
      </c>
      <c r="J14" s="23">
        <f>'平衡表資料底稿'!J14</f>
        <v>239049175000</v>
      </c>
      <c r="K14" s="14"/>
      <c r="L14" s="10"/>
    </row>
    <row r="15" spans="1:11" ht="36" customHeight="1">
      <c r="A15" s="19" t="s">
        <v>2</v>
      </c>
      <c r="B15" s="23">
        <f>'平衡表資料底稿'!B15</f>
        <v>126809177</v>
      </c>
      <c r="C15" s="23">
        <f>'平衡表資料底稿'!C15</f>
        <v>103485312076</v>
      </c>
      <c r="D15" s="23">
        <f>'平衡表資料底稿'!D15</f>
        <v>103612121253</v>
      </c>
      <c r="E15" s="36"/>
      <c r="F15" s="102" t="s">
        <v>45</v>
      </c>
      <c r="G15" s="23">
        <f>'平衡表資料底稿'!G15</f>
        <v>0</v>
      </c>
      <c r="H15" s="23">
        <f>'平衡表資料底稿'!H15</f>
        <v>0</v>
      </c>
      <c r="I15" s="23">
        <f>'平衡表資料底稿'!I15</f>
        <v>0</v>
      </c>
      <c r="J15" s="103">
        <f>'平衡表資料底稿'!J15</f>
        <v>0</v>
      </c>
      <c r="K15" s="14"/>
    </row>
    <row r="16" spans="1:11" ht="36" customHeight="1">
      <c r="A16" s="19" t="s">
        <v>3</v>
      </c>
      <c r="B16" s="23">
        <f>'平衡表資料底稿'!B16</f>
        <v>0</v>
      </c>
      <c r="C16" s="23">
        <f>'平衡表資料底稿'!C16</f>
        <v>781188689.39</v>
      </c>
      <c r="D16" s="23">
        <f>'平衡表資料底稿'!D16</f>
        <v>781188689.39</v>
      </c>
      <c r="E16" s="13"/>
      <c r="F16" s="49"/>
      <c r="G16" s="23"/>
      <c r="H16" s="23"/>
      <c r="I16" s="23"/>
      <c r="J16" s="23"/>
      <c r="K16" s="14"/>
    </row>
    <row r="17" spans="1:11" ht="36" customHeight="1">
      <c r="A17" s="19" t="s">
        <v>4</v>
      </c>
      <c r="B17" s="23">
        <f>'平衡表資料底稿'!B17</f>
        <v>0</v>
      </c>
      <c r="C17" s="23">
        <f>'平衡表資料底稿'!C17</f>
        <v>1160284419.21</v>
      </c>
      <c r="D17" s="23">
        <f>'平衡表資料底稿'!D17</f>
        <v>1160284419.21</v>
      </c>
      <c r="E17" s="13"/>
      <c r="F17" s="37"/>
      <c r="G17" s="23"/>
      <c r="H17" s="23"/>
      <c r="I17" s="23"/>
      <c r="J17" s="38"/>
      <c r="K17" s="14"/>
    </row>
    <row r="18" spans="1:11" ht="48" customHeight="1">
      <c r="A18" s="5"/>
      <c r="B18" s="23"/>
      <c r="C18" s="23"/>
      <c r="D18" s="13"/>
      <c r="E18" s="13"/>
      <c r="F18" s="28" t="s">
        <v>29</v>
      </c>
      <c r="G18" s="5"/>
      <c r="H18" s="5"/>
      <c r="I18" s="5"/>
      <c r="J18" s="23"/>
      <c r="K18" s="12">
        <f>SUM(J19:J20)</f>
        <v>16620027673.769999</v>
      </c>
    </row>
    <row r="19" spans="1:12" ht="43.5" customHeight="1">
      <c r="A19" s="5"/>
      <c r="B19" s="23"/>
      <c r="C19" s="23"/>
      <c r="D19" s="13"/>
      <c r="E19" s="13"/>
      <c r="F19" s="29" t="s">
        <v>20</v>
      </c>
      <c r="G19" s="5"/>
      <c r="H19" s="5"/>
      <c r="I19" s="5"/>
      <c r="J19" s="38">
        <v>-583855816.4</v>
      </c>
      <c r="K19" s="12"/>
      <c r="L19" s="39"/>
    </row>
    <row r="20" spans="1:12" ht="43.5" customHeight="1">
      <c r="A20" s="5"/>
      <c r="B20" s="23"/>
      <c r="C20" s="23"/>
      <c r="D20" s="13"/>
      <c r="E20" s="13"/>
      <c r="F20" s="8" t="s">
        <v>21</v>
      </c>
      <c r="G20" s="5"/>
      <c r="H20" s="5"/>
      <c r="I20" s="5"/>
      <c r="J20" s="38">
        <f>'平衡表資料底稿'!J20</f>
        <v>17203883490.17</v>
      </c>
      <c r="K20" s="12"/>
      <c r="L20" s="40"/>
    </row>
    <row r="21" spans="1:12" ht="21.75" customHeight="1">
      <c r="A21" s="5"/>
      <c r="B21" s="23"/>
      <c r="C21" s="23"/>
      <c r="D21" s="13"/>
      <c r="E21" s="13"/>
      <c r="F21" s="33"/>
      <c r="G21" s="5"/>
      <c r="H21" s="5"/>
      <c r="I21" s="5"/>
      <c r="J21" s="41"/>
      <c r="K21" s="12"/>
      <c r="L21" s="40"/>
    </row>
    <row r="22" spans="1:12" s="43" customFormat="1" ht="26.25" customHeight="1" thickBot="1">
      <c r="A22" s="1" t="s">
        <v>22</v>
      </c>
      <c r="B22" s="1"/>
      <c r="C22" s="1"/>
      <c r="D22" s="17"/>
      <c r="E22" s="18">
        <f>E6</f>
        <v>1034639044287.28</v>
      </c>
      <c r="F22" s="1" t="s">
        <v>22</v>
      </c>
      <c r="G22" s="1"/>
      <c r="H22" s="1"/>
      <c r="I22" s="1"/>
      <c r="J22" s="32"/>
      <c r="K22" s="15">
        <f>K6+K18</f>
        <v>1034639044287.28</v>
      </c>
      <c r="L22" s="42">
        <f>E22-K22</f>
        <v>0</v>
      </c>
    </row>
    <row r="23" spans="1:12" ht="21" customHeight="1">
      <c r="A23" s="34" t="s">
        <v>30</v>
      </c>
      <c r="B23" s="34"/>
      <c r="C23" s="34"/>
      <c r="G23" s="34"/>
      <c r="H23" s="34"/>
      <c r="I23" s="34"/>
      <c r="L23" s="44"/>
    </row>
    <row r="24" spans="1:9" ht="15" customHeight="1">
      <c r="A24" s="22"/>
      <c r="B24" s="22"/>
      <c r="C24" s="22"/>
      <c r="G24" s="22"/>
      <c r="H24" s="22"/>
      <c r="I24" s="22"/>
    </row>
    <row r="25" spans="1:9" ht="40.5" customHeight="1">
      <c r="A25" s="22"/>
      <c r="B25" s="22"/>
      <c r="C25" s="22"/>
      <c r="G25" s="22"/>
      <c r="H25" s="22"/>
      <c r="I25" s="22"/>
    </row>
    <row r="26" spans="1:9" ht="15" customHeight="1">
      <c r="A26" s="20"/>
      <c r="B26" s="20"/>
      <c r="C26" s="20"/>
      <c r="G26" s="20"/>
      <c r="H26" s="20"/>
      <c r="I26" s="20"/>
    </row>
    <row r="27" spans="1:9" ht="15.75" customHeight="1">
      <c r="A27" s="20"/>
      <c r="B27" s="20"/>
      <c r="C27" s="20"/>
      <c r="G27" s="20"/>
      <c r="H27" s="20"/>
      <c r="I27" s="20"/>
    </row>
    <row r="28" spans="1:9" ht="14.25" customHeight="1">
      <c r="A28" s="20"/>
      <c r="B28" s="20"/>
      <c r="C28" s="20"/>
      <c r="E28" s="21"/>
      <c r="G28" s="20"/>
      <c r="H28" s="20"/>
      <c r="I28" s="20"/>
    </row>
    <row r="29" spans="1:9" ht="15.75" customHeight="1">
      <c r="A29" s="20"/>
      <c r="B29" s="20"/>
      <c r="C29" s="20"/>
      <c r="G29" s="20"/>
      <c r="H29" s="20"/>
      <c r="I29" s="20"/>
    </row>
    <row r="30" spans="1:9" ht="15.75" customHeight="1">
      <c r="A30" s="20"/>
      <c r="B30" s="20"/>
      <c r="C30" s="20"/>
      <c r="E30" s="21"/>
      <c r="G30" s="20"/>
      <c r="H30" s="20"/>
      <c r="I30" s="20"/>
    </row>
    <row r="31" spans="1:9" ht="14.25" customHeight="1">
      <c r="A31" s="20"/>
      <c r="B31" s="20"/>
      <c r="C31" s="20"/>
      <c r="G31" s="20"/>
      <c r="H31" s="20"/>
      <c r="I31" s="20"/>
    </row>
    <row r="32" spans="1:9" ht="18" customHeight="1">
      <c r="A32" s="20"/>
      <c r="B32" s="20"/>
      <c r="C32" s="20"/>
      <c r="G32" s="20"/>
      <c r="H32" s="20"/>
      <c r="I32" s="20"/>
    </row>
    <row r="33" spans="1:9" ht="3" customHeight="1">
      <c r="A33" s="9"/>
      <c r="B33" s="9"/>
      <c r="C33" s="9"/>
      <c r="G33" s="9"/>
      <c r="H33" s="9"/>
      <c r="I33" s="9"/>
    </row>
    <row r="34" spans="1:9" ht="6.75" customHeight="1">
      <c r="A34" s="9"/>
      <c r="B34" s="9"/>
      <c r="C34" s="9"/>
      <c r="G34" s="9"/>
      <c r="H34" s="9"/>
      <c r="I34" s="9"/>
    </row>
    <row r="35" spans="1:9" ht="15.75" customHeight="1">
      <c r="A35" s="6" t="s">
        <v>31</v>
      </c>
      <c r="B35" s="6"/>
      <c r="C35" s="6"/>
      <c r="G35" s="6"/>
      <c r="H35" s="6"/>
      <c r="I35" s="6"/>
    </row>
    <row r="36" spans="1:9" ht="16.5">
      <c r="A36" s="7" t="s">
        <v>32</v>
      </c>
      <c r="B36" s="7"/>
      <c r="C36" s="7"/>
      <c r="G36" s="7"/>
      <c r="H36" s="7"/>
      <c r="I36" s="7"/>
    </row>
  </sheetData>
  <mergeCells count="6">
    <mergeCell ref="A1:K1"/>
    <mergeCell ref="A2:K2"/>
    <mergeCell ref="A4:A5"/>
    <mergeCell ref="D4:E4"/>
    <mergeCell ref="J4:K4"/>
    <mergeCell ref="F4:F5"/>
  </mergeCells>
  <printOptions horizontalCentered="1"/>
  <pageMargins left="0.3937007874015748" right="0.3937007874015748" top="0.7874015748031497" bottom="0.9448818897637796" header="0.3937007874015748" footer="0.5118110236220472"/>
  <pageSetup cellComments="asDisplayed" horizontalDpi="600" verticalDpi="600" orientation="portrait" paperSize="9" scale="85"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showGridLines="0" zoomScale="80" zoomScaleNormal="80" zoomScaleSheetLayoutView="100" workbookViewId="0" topLeftCell="A1">
      <pane xSplit="1" ySplit="5" topLeftCell="B15" activePane="bottomRight" state="frozen"/>
      <selection pane="topLeft" activeCell="A1" sqref="A1"/>
      <selection pane="topRight" activeCell="B1" sqref="B1"/>
      <selection pane="bottomLeft" activeCell="A6" sqref="A6"/>
      <selection pane="bottomRight" activeCell="M22" sqref="M22"/>
    </sheetView>
  </sheetViews>
  <sheetFormatPr defaultColWidth="9.00390625" defaultRowHeight="16.5"/>
  <cols>
    <col min="1" max="1" width="17.50390625" style="51" customWidth="1"/>
    <col min="2" max="2" width="16.125" style="51" customWidth="1"/>
    <col min="3" max="3" width="15.875" style="51" customWidth="1"/>
    <col min="4" max="4" width="16.50390625" style="51" customWidth="1"/>
    <col min="5" max="5" width="17.125" style="51" customWidth="1"/>
    <col min="6" max="6" width="19.50390625" style="51" customWidth="1"/>
    <col min="7" max="7" width="16.00390625" style="51" customWidth="1"/>
    <col min="8" max="8" width="16.50390625" style="51" customWidth="1"/>
    <col min="9" max="9" width="13.25390625" style="51" customWidth="1"/>
    <col min="10" max="10" width="17.875" style="51" customWidth="1"/>
    <col min="11" max="11" width="18.125" style="51" customWidth="1"/>
    <col min="12" max="12" width="23.00390625" style="51" customWidth="1"/>
    <col min="13" max="13" width="20.50390625" style="51" customWidth="1"/>
    <col min="14" max="16384" width="9.00390625" style="51" customWidth="1"/>
  </cols>
  <sheetData>
    <row r="1" spans="1:11" ht="30">
      <c r="A1" s="116" t="s">
        <v>9</v>
      </c>
      <c r="B1" s="116"/>
      <c r="C1" s="116"/>
      <c r="D1" s="117"/>
      <c r="E1" s="117"/>
      <c r="F1" s="117"/>
      <c r="G1" s="117"/>
      <c r="H1" s="117"/>
      <c r="I1" s="117"/>
      <c r="J1" s="117"/>
      <c r="K1" s="117"/>
    </row>
    <row r="2" spans="1:11" ht="36.75">
      <c r="A2" s="118" t="s">
        <v>10</v>
      </c>
      <c r="B2" s="118"/>
      <c r="C2" s="118"/>
      <c r="D2" s="119"/>
      <c r="E2" s="119"/>
      <c r="F2" s="119"/>
      <c r="G2" s="119"/>
      <c r="H2" s="119"/>
      <c r="I2" s="119"/>
      <c r="J2" s="119"/>
      <c r="K2" s="119"/>
    </row>
    <row r="3" spans="4:11" ht="22.5" customHeight="1" thickBot="1">
      <c r="D3" s="52"/>
      <c r="E3" s="53" t="s">
        <v>44</v>
      </c>
      <c r="F3" s="52"/>
      <c r="J3" s="52"/>
      <c r="K3" s="54" t="s">
        <v>23</v>
      </c>
    </row>
    <row r="4" spans="1:11" s="57" customFormat="1" ht="36" customHeight="1">
      <c r="A4" s="120" t="s">
        <v>11</v>
      </c>
      <c r="B4" s="55" t="s">
        <v>42</v>
      </c>
      <c r="C4" s="56"/>
      <c r="D4" s="122" t="s">
        <v>12</v>
      </c>
      <c r="E4" s="123"/>
      <c r="F4" s="124" t="s">
        <v>11</v>
      </c>
      <c r="G4" s="55" t="s">
        <v>43</v>
      </c>
      <c r="H4" s="55" t="s">
        <v>41</v>
      </c>
      <c r="I4" s="56"/>
      <c r="J4" s="122" t="s">
        <v>13</v>
      </c>
      <c r="K4" s="123"/>
    </row>
    <row r="5" spans="1:11" s="57" customFormat="1" ht="30" customHeight="1">
      <c r="A5" s="121"/>
      <c r="B5" s="58" t="s">
        <v>34</v>
      </c>
      <c r="C5" s="58" t="s">
        <v>35</v>
      </c>
      <c r="D5" s="59" t="s">
        <v>14</v>
      </c>
      <c r="E5" s="60" t="s">
        <v>15</v>
      </c>
      <c r="F5" s="125"/>
      <c r="G5" s="58" t="s">
        <v>34</v>
      </c>
      <c r="H5" s="58" t="s">
        <v>35</v>
      </c>
      <c r="I5" s="61" t="s">
        <v>33</v>
      </c>
      <c r="J5" s="59" t="s">
        <v>14</v>
      </c>
      <c r="K5" s="60" t="s">
        <v>15</v>
      </c>
    </row>
    <row r="6" spans="1:11" ht="40.5" customHeight="1">
      <c r="A6" s="62" t="s">
        <v>16</v>
      </c>
      <c r="B6" s="63"/>
      <c r="C6" s="63"/>
      <c r="D6" s="64" t="s">
        <v>17</v>
      </c>
      <c r="E6" s="65">
        <f>SUM(D7:D17)</f>
        <v>1034639044287.28</v>
      </c>
      <c r="F6" s="66" t="s">
        <v>18</v>
      </c>
      <c r="G6" s="63"/>
      <c r="H6" s="63"/>
      <c r="I6" s="63"/>
      <c r="J6" s="67" t="s">
        <v>17</v>
      </c>
      <c r="K6" s="68">
        <f>SUM(J7:J16)</f>
        <v>1018019016613.51</v>
      </c>
    </row>
    <row r="7" spans="1:11" ht="36" customHeight="1">
      <c r="A7" s="69" t="s">
        <v>0</v>
      </c>
      <c r="B7" s="63"/>
      <c r="C7" s="104">
        <v>86074140126.89</v>
      </c>
      <c r="D7" s="63">
        <f aca="true" t="shared" si="0" ref="D7:D17">SUM(B7:C7)</f>
        <v>86074140126.89</v>
      </c>
      <c r="E7" s="70"/>
      <c r="F7" s="71" t="s">
        <v>5</v>
      </c>
      <c r="G7" s="63">
        <v>2215650722</v>
      </c>
      <c r="H7" s="63"/>
      <c r="I7" s="63"/>
      <c r="J7" s="63">
        <f aca="true" t="shared" si="1" ref="J7:J15">SUM(G7:I7)</f>
        <v>2215650722</v>
      </c>
      <c r="K7" s="72"/>
    </row>
    <row r="8" spans="1:11" ht="36" customHeight="1">
      <c r="A8" s="69" t="s">
        <v>1</v>
      </c>
      <c r="B8" s="63">
        <v>231770852138.94</v>
      </c>
      <c r="C8" s="63">
        <f>84707678835.81-130143161567.19</f>
        <v>-45435482731.380005</v>
      </c>
      <c r="D8" s="63">
        <f t="shared" si="0"/>
        <v>186335369407.56</v>
      </c>
      <c r="E8" s="70"/>
      <c r="F8" s="71" t="s">
        <v>6</v>
      </c>
      <c r="G8" s="63">
        <v>187824531350.94</v>
      </c>
      <c r="H8" s="105">
        <v>47322503612.04</v>
      </c>
      <c r="I8" s="104">
        <f>0.8+23294213548</f>
        <v>23294213548.8</v>
      </c>
      <c r="J8" s="63">
        <f t="shared" si="1"/>
        <v>258441248511.78</v>
      </c>
      <c r="K8" s="72"/>
    </row>
    <row r="9" spans="1:11" ht="36" customHeight="1">
      <c r="A9" s="69" t="s">
        <v>19</v>
      </c>
      <c r="B9" s="63">
        <v>54585901885</v>
      </c>
      <c r="C9" s="63"/>
      <c r="D9" s="63">
        <f t="shared" si="0"/>
        <v>54585901885</v>
      </c>
      <c r="E9" s="70"/>
      <c r="F9" s="71" t="s">
        <v>7</v>
      </c>
      <c r="G9" s="63"/>
      <c r="H9" s="105">
        <v>43065299539.77</v>
      </c>
      <c r="I9" s="63"/>
      <c r="J9" s="63">
        <f t="shared" si="1"/>
        <v>43065299539.77</v>
      </c>
      <c r="K9" s="72"/>
    </row>
    <row r="10" spans="1:11" ht="36" customHeight="1">
      <c r="A10" s="69" t="s">
        <v>36</v>
      </c>
      <c r="B10" s="63">
        <v>109547857792.83</v>
      </c>
      <c r="C10" s="105">
        <v>27033418709.13</v>
      </c>
      <c r="D10" s="63">
        <f t="shared" si="0"/>
        <v>136581276501.96</v>
      </c>
      <c r="E10" s="70"/>
      <c r="F10" s="71" t="s">
        <v>8</v>
      </c>
      <c r="G10" s="63">
        <v>13019859</v>
      </c>
      <c r="H10" s="104"/>
      <c r="I10" s="63"/>
      <c r="J10" s="63">
        <f t="shared" si="1"/>
        <v>13019859</v>
      </c>
      <c r="K10" s="72"/>
    </row>
    <row r="11" spans="1:11" ht="36" customHeight="1">
      <c r="A11" s="69" t="s">
        <v>24</v>
      </c>
      <c r="B11" s="63">
        <f>6731429099+20015054038.27</f>
        <v>26746483137.27</v>
      </c>
      <c r="C11" s="63"/>
      <c r="D11" s="63">
        <f t="shared" si="0"/>
        <v>26746483137.27</v>
      </c>
      <c r="E11" s="70"/>
      <c r="F11" s="73" t="s">
        <v>37</v>
      </c>
      <c r="G11" s="63">
        <v>109547857792.83</v>
      </c>
      <c r="H11" s="105">
        <v>27033418709.13</v>
      </c>
      <c r="I11" s="63"/>
      <c r="J11" s="63">
        <f t="shared" si="1"/>
        <v>136581276501.96</v>
      </c>
      <c r="K11" s="72"/>
    </row>
    <row r="12" spans="1:12" ht="36" customHeight="1">
      <c r="A12" s="69" t="s">
        <v>25</v>
      </c>
      <c r="B12" s="63">
        <v>370327969708</v>
      </c>
      <c r="C12" s="63"/>
      <c r="D12" s="63">
        <f t="shared" si="0"/>
        <v>370327969708</v>
      </c>
      <c r="E12" s="70"/>
      <c r="F12" s="71" t="s">
        <v>26</v>
      </c>
      <c r="G12" s="63"/>
      <c r="H12" s="105">
        <f>6881093944+11756830582</f>
        <v>18637924526</v>
      </c>
      <c r="I12" s="63"/>
      <c r="J12" s="63">
        <f t="shared" si="1"/>
        <v>18637924526</v>
      </c>
      <c r="K12" s="72"/>
      <c r="L12" s="74"/>
    </row>
    <row r="13" spans="1:12" ht="36" customHeight="1">
      <c r="A13" s="69" t="s">
        <v>38</v>
      </c>
      <c r="B13" s="63">
        <f>10766358840+25231494643-2647837405</f>
        <v>33350016078</v>
      </c>
      <c r="C13" s="63"/>
      <c r="D13" s="63">
        <f t="shared" si="0"/>
        <v>33350016078</v>
      </c>
      <c r="E13" s="70"/>
      <c r="F13" s="71" t="s">
        <v>27</v>
      </c>
      <c r="G13" s="63"/>
      <c r="H13" s="105">
        <f>229474653226+90540768727</f>
        <v>320015421953</v>
      </c>
      <c r="I13" s="63"/>
      <c r="J13" s="63">
        <f t="shared" si="1"/>
        <v>320015421953</v>
      </c>
      <c r="K13" s="72"/>
      <c r="L13" s="74"/>
    </row>
    <row r="14" spans="1:12" ht="36" customHeight="1">
      <c r="A14" s="69" t="s">
        <v>39</v>
      </c>
      <c r="B14" s="63">
        <f>12925200641+23562348107-43651288-13882674-509260074-387174709-417482355-31804567</f>
        <v>35084293081</v>
      </c>
      <c r="C14" s="63"/>
      <c r="D14" s="63">
        <f t="shared" si="0"/>
        <v>35084293081</v>
      </c>
      <c r="E14" s="70"/>
      <c r="F14" s="75" t="s">
        <v>40</v>
      </c>
      <c r="G14" s="63"/>
      <c r="H14" s="50">
        <v>239049175000</v>
      </c>
      <c r="I14" s="63"/>
      <c r="J14" s="63">
        <f t="shared" si="1"/>
        <v>239049175000</v>
      </c>
      <c r="K14" s="72"/>
      <c r="L14" s="74"/>
    </row>
    <row r="15" spans="1:11" ht="36" customHeight="1">
      <c r="A15" s="69" t="s">
        <v>2</v>
      </c>
      <c r="B15" s="63">
        <v>126809177</v>
      </c>
      <c r="C15" s="105">
        <f>103473736736+11575340</f>
        <v>103485312076</v>
      </c>
      <c r="D15" s="63">
        <f t="shared" si="0"/>
        <v>103612121253</v>
      </c>
      <c r="E15" s="76"/>
      <c r="F15" s="75" t="s">
        <v>28</v>
      </c>
      <c r="G15" s="63"/>
      <c r="H15" s="63"/>
      <c r="I15" s="63"/>
      <c r="J15" s="63">
        <f t="shared" si="1"/>
        <v>0</v>
      </c>
      <c r="K15" s="72"/>
    </row>
    <row r="16" spans="1:11" ht="36" customHeight="1">
      <c r="A16" s="69" t="s">
        <v>3</v>
      </c>
      <c r="B16" s="63"/>
      <c r="C16" s="105">
        <v>781188689.39</v>
      </c>
      <c r="D16" s="63">
        <f t="shared" si="0"/>
        <v>781188689.39</v>
      </c>
      <c r="E16" s="70"/>
      <c r="F16" s="75"/>
      <c r="G16" s="63"/>
      <c r="H16" s="63"/>
      <c r="I16" s="63"/>
      <c r="J16" s="63"/>
      <c r="K16" s="72"/>
    </row>
    <row r="17" spans="1:11" ht="36" customHeight="1">
      <c r="A17" s="69" t="s">
        <v>4</v>
      </c>
      <c r="B17" s="63"/>
      <c r="C17" s="105">
        <v>1160284419.21</v>
      </c>
      <c r="D17" s="63">
        <f t="shared" si="0"/>
        <v>1160284419.21</v>
      </c>
      <c r="E17" s="70"/>
      <c r="F17" s="77"/>
      <c r="G17" s="63"/>
      <c r="H17" s="63"/>
      <c r="I17" s="63"/>
      <c r="J17" s="63"/>
      <c r="K17" s="72"/>
    </row>
    <row r="18" spans="1:11" ht="48" customHeight="1">
      <c r="A18" s="78"/>
      <c r="B18" s="63"/>
      <c r="C18" s="63"/>
      <c r="D18" s="70"/>
      <c r="E18" s="70"/>
      <c r="F18" s="79" t="s">
        <v>29</v>
      </c>
      <c r="G18" s="78"/>
      <c r="H18" s="78"/>
      <c r="I18" s="78"/>
      <c r="J18" s="63"/>
      <c r="K18" s="68">
        <f>SUM(J19:J20)</f>
        <v>16620027673.770096</v>
      </c>
    </row>
    <row r="19" spans="1:12" ht="43.5" customHeight="1">
      <c r="A19" s="78"/>
      <c r="B19" s="63"/>
      <c r="C19" s="63"/>
      <c r="D19" s="70"/>
      <c r="E19" s="70"/>
      <c r="F19" s="80" t="s">
        <v>20</v>
      </c>
      <c r="G19" s="78"/>
      <c r="H19" s="78"/>
      <c r="I19" s="78"/>
      <c r="J19" s="81">
        <v>-583855816.3999023</v>
      </c>
      <c r="K19" s="68"/>
      <c r="L19" s="82"/>
    </row>
    <row r="20" spans="1:12" ht="43.5" customHeight="1">
      <c r="A20" s="78"/>
      <c r="B20" s="63"/>
      <c r="C20" s="63"/>
      <c r="D20" s="70"/>
      <c r="E20" s="70"/>
      <c r="F20" s="83" t="s">
        <v>21</v>
      </c>
      <c r="G20" s="78"/>
      <c r="H20" s="78"/>
      <c r="I20" s="78"/>
      <c r="J20" s="63">
        <v>17203883490.17</v>
      </c>
      <c r="K20" s="68"/>
      <c r="L20" s="84"/>
    </row>
    <row r="21" spans="1:12" ht="21.75" customHeight="1">
      <c r="A21" s="78"/>
      <c r="B21" s="63"/>
      <c r="C21" s="63"/>
      <c r="D21" s="70"/>
      <c r="E21" s="70"/>
      <c r="F21" s="85"/>
      <c r="G21" s="78"/>
      <c r="H21" s="78"/>
      <c r="I21" s="78"/>
      <c r="J21" s="86"/>
      <c r="K21" s="68"/>
      <c r="L21" s="84"/>
    </row>
    <row r="22" spans="1:12" s="93" customFormat="1" ht="26.25" customHeight="1" thickBot="1">
      <c r="A22" s="87" t="s">
        <v>22</v>
      </c>
      <c r="B22" s="87"/>
      <c r="C22" s="87"/>
      <c r="D22" s="88"/>
      <c r="E22" s="89">
        <f>E6</f>
        <v>1034639044287.28</v>
      </c>
      <c r="F22" s="87" t="s">
        <v>22</v>
      </c>
      <c r="G22" s="87"/>
      <c r="H22" s="87"/>
      <c r="I22" s="87"/>
      <c r="J22" s="90"/>
      <c r="K22" s="91">
        <f>K6+K18</f>
        <v>1034639044287.2802</v>
      </c>
      <c r="L22" s="92">
        <f>E22-K22</f>
        <v>0</v>
      </c>
    </row>
    <row r="23" spans="1:12" ht="21" customHeight="1">
      <c r="A23" s="94" t="s">
        <v>30</v>
      </c>
      <c r="B23" s="94"/>
      <c r="C23" s="94"/>
      <c r="G23" s="94"/>
      <c r="H23" s="94"/>
      <c r="I23" s="94"/>
      <c r="L23" s="95"/>
    </row>
    <row r="24" spans="1:9" ht="15" customHeight="1">
      <c r="A24" s="96"/>
      <c r="B24" s="96"/>
      <c r="C24" s="96"/>
      <c r="G24" s="96"/>
      <c r="H24" s="96"/>
      <c r="I24" s="96"/>
    </row>
    <row r="25" spans="1:9" ht="40.5" customHeight="1">
      <c r="A25" s="96"/>
      <c r="B25" s="96"/>
      <c r="C25" s="96"/>
      <c r="G25" s="96"/>
      <c r="H25" s="96"/>
      <c r="I25" s="96"/>
    </row>
    <row r="26" spans="1:9" ht="15" customHeight="1">
      <c r="A26" s="97"/>
      <c r="B26" s="97"/>
      <c r="C26" s="97"/>
      <c r="G26" s="97"/>
      <c r="H26" s="97"/>
      <c r="I26" s="97"/>
    </row>
    <row r="27" spans="1:9" ht="15.75" customHeight="1">
      <c r="A27" s="97"/>
      <c r="B27" s="97"/>
      <c r="C27" s="97"/>
      <c r="G27" s="97"/>
      <c r="H27" s="97"/>
      <c r="I27" s="97"/>
    </row>
    <row r="28" spans="1:9" ht="14.25" customHeight="1">
      <c r="A28" s="97"/>
      <c r="B28" s="97"/>
      <c r="C28" s="97"/>
      <c r="E28" s="98"/>
      <c r="G28" s="97"/>
      <c r="H28" s="97"/>
      <c r="I28" s="97"/>
    </row>
    <row r="29" spans="1:9" ht="15.75" customHeight="1">
      <c r="A29" s="97"/>
      <c r="B29" s="97"/>
      <c r="C29" s="97"/>
      <c r="G29" s="97"/>
      <c r="H29" s="97"/>
      <c r="I29" s="97"/>
    </row>
    <row r="30" spans="1:9" ht="15.75" customHeight="1">
      <c r="A30" s="97"/>
      <c r="B30" s="97"/>
      <c r="C30" s="97"/>
      <c r="E30" s="98"/>
      <c r="G30" s="97"/>
      <c r="H30" s="97"/>
      <c r="I30" s="97"/>
    </row>
    <row r="31" spans="1:9" ht="14.25" customHeight="1">
      <c r="A31" s="97"/>
      <c r="B31" s="97"/>
      <c r="C31" s="97"/>
      <c r="G31" s="97"/>
      <c r="H31" s="97"/>
      <c r="I31" s="97"/>
    </row>
    <row r="32" spans="1:9" ht="18" customHeight="1">
      <c r="A32" s="97"/>
      <c r="B32" s="97"/>
      <c r="C32" s="97"/>
      <c r="G32" s="97"/>
      <c r="H32" s="97"/>
      <c r="I32" s="97"/>
    </row>
    <row r="33" spans="1:9" ht="3" customHeight="1">
      <c r="A33" s="99"/>
      <c r="B33" s="99"/>
      <c r="C33" s="99"/>
      <c r="G33" s="99"/>
      <c r="H33" s="99"/>
      <c r="I33" s="99"/>
    </row>
    <row r="34" spans="1:9" ht="6.75" customHeight="1">
      <c r="A34" s="99"/>
      <c r="B34" s="99"/>
      <c r="C34" s="99"/>
      <c r="G34" s="99"/>
      <c r="H34" s="99"/>
      <c r="I34" s="99"/>
    </row>
    <row r="35" spans="1:9" ht="15.75" customHeight="1">
      <c r="A35" s="100" t="s">
        <v>31</v>
      </c>
      <c r="B35" s="100"/>
      <c r="C35" s="100"/>
      <c r="G35" s="100"/>
      <c r="H35" s="100"/>
      <c r="I35" s="100"/>
    </row>
    <row r="36" spans="1:9" ht="16.5">
      <c r="A36" s="101" t="s">
        <v>32</v>
      </c>
      <c r="B36" s="101"/>
      <c r="C36" s="101"/>
      <c r="G36" s="101"/>
      <c r="H36" s="101"/>
      <c r="I36" s="101"/>
    </row>
  </sheetData>
  <mergeCells count="6">
    <mergeCell ref="A1:K1"/>
    <mergeCell ref="A2:K2"/>
    <mergeCell ref="A4:A5"/>
    <mergeCell ref="D4:E4"/>
    <mergeCell ref="J4:K4"/>
    <mergeCell ref="F4:F5"/>
  </mergeCells>
  <printOptions horizontalCentered="1"/>
  <pageMargins left="0" right="0" top="0" bottom="0" header="0" footer="0"/>
  <pageSetup cellComments="asDisplayed"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會計小組</dc:creator>
  <cp:keywords/>
  <dc:description/>
  <cp:lastModifiedBy>Q108</cp:lastModifiedBy>
  <cp:lastPrinted>2011-04-07T09:16:29Z</cp:lastPrinted>
  <dcterms:created xsi:type="dcterms:W3CDTF">1998-07-08T06:19:12Z</dcterms:created>
  <dcterms:modified xsi:type="dcterms:W3CDTF">2011-04-18T06:20:37Z</dcterms:modified>
  <cp:category/>
  <cp:version/>
  <cp:contentType/>
  <cp:contentStatus/>
</cp:coreProperties>
</file>