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'Sheet1'!$A$1:$Z$37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<sst xmlns="http://schemas.openxmlformats.org/spreadsheetml/2006/main" count="427" uniqueCount="53">
  <si>
    <t>用人費用</t>
  </si>
  <si>
    <t>彙總表</t>
  </si>
  <si>
    <t>中華民國</t>
  </si>
  <si>
    <t>單位：新臺幣元</t>
  </si>
  <si>
    <t>基金名稱</t>
  </si>
  <si>
    <t>預　　算　　數</t>
  </si>
  <si>
    <t>決　　算　　數</t>
  </si>
  <si>
    <t>正式員
額薪資</t>
  </si>
  <si>
    <t>聘僱人員</t>
  </si>
  <si>
    <t>超時工作</t>
  </si>
  <si>
    <t>津貼</t>
  </si>
  <si>
    <t>獎金</t>
  </si>
  <si>
    <t>退休及</t>
  </si>
  <si>
    <t>資遣費</t>
  </si>
  <si>
    <t>福利費</t>
  </si>
  <si>
    <t>提繳費</t>
  </si>
  <si>
    <t>合計</t>
  </si>
  <si>
    <t>兼任人員</t>
  </si>
  <si>
    <t>總計</t>
  </si>
  <si>
    <t>薪　　資</t>
  </si>
  <si>
    <t>報　　酬</t>
  </si>
  <si>
    <t>卹償金</t>
  </si>
  <si>
    <t/>
  </si>
  <si>
    <t>債務基金：</t>
  </si>
  <si>
    <t>中央政府債務基金</t>
  </si>
  <si>
    <t>特別收入基金：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</si>
  <si>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</si>
  <si>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</si>
  <si>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</si>
  <si>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</si>
  <si>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</si>
  <si>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</si>
  <si>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警察消防海巡移民空勤人員及協勤民力安全基金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</si>
  <si>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</si>
  <si>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</si>
  <si>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</si>
  <si>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</si>
  <si>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</si>
  <si>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</si>
  <si>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</si>
  <si>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</si>
  <si>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</si>
  <si>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</si>
  <si>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</si>
  <si>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</si>
  <si>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通訊傳播監督管理基金</t>
  </si>
  <si>
    <t>有線廣播電視事業發展基金</t>
  </si>
  <si>
    <t>運動發展基金</t>
  </si>
  <si>
    <t>資本計畫基金：</t>
  </si>
  <si>
    <t xml:space="preserve">        合　　　　計</t>
  </si>
  <si>
    <r>
      <t>101</t>
    </r>
    <r>
      <rPr>
        <b/>
        <sz val="12"/>
        <rFont val="新細明體"/>
        <family val="1"/>
      </rPr>
      <t>年度</t>
    </r>
  </si>
  <si>
    <t>花東地區永續發展基金</t>
  </si>
  <si>
    <t>國軍營舍及設施改建基金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</si>
</sst>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* &quot; &quot;"/>
    <numFmt numFmtId="177" formatCode="0.00_);[Red]\(0.00\)"/>
    <numFmt numFmtId="178" formatCode="#,##0.00_ 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4" fillId="0" borderId="5" xfId="15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Alignment="1">
      <alignment horizontal="left" vertical="top" wrapText="1"/>
    </xf>
    <xf numFmtId="0" fontId="3" fillId="0" borderId="6" xfId="0" applyAlignment="1">
      <alignment horizontal="left" vertical="top" wrapText="1" indent="1"/>
    </xf>
    <xf numFmtId="0" fontId="5" fillId="0" borderId="7" xfId="0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0" borderId="1" xfId="0" applyNumberFormat="1" applyAlignment="1">
      <alignment horizontal="right" vertical="top"/>
    </xf>
    <xf numFmtId="176" fontId="7" fillId="0" borderId="1" xfId="0" applyNumberFormat="1" applyAlignment="1">
      <alignment horizontal="right" vertical="top"/>
    </xf>
    <xf numFmtId="176" fontId="7" fillId="0" borderId="6" xfId="0" applyNumberFormat="1" applyAlignment="1">
      <alignment horizontal="right" vertical="top"/>
    </xf>
    <xf numFmtId="4" fontId="7" fillId="0" borderId="6" xfId="0" applyNumberFormat="1" applyAlignment="1">
      <alignment horizontal="right" vertical="top"/>
    </xf>
    <xf numFmtId="176" fontId="6" fillId="0" borderId="4" xfId="0" applyNumberFormat="1" applyFont="1" applyAlignment="1">
      <alignment horizontal="right" vertical="top"/>
    </xf>
    <xf numFmtId="4" fontId="6" fillId="0" borderId="1" xfId="0" applyNumberFormat="1" applyAlignment="1">
      <alignment horizontal="right" vertical="top"/>
    </xf>
    <xf numFmtId="4" fontId="7" fillId="0" borderId="1" xfId="0" applyNumberFormat="1" applyAlignment="1">
      <alignment horizontal="right" vertical="top"/>
    </xf>
    <xf numFmtId="0" fontId="3" fillId="0" borderId="6" xfId="0" applyFont="1" applyAlignment="1">
      <alignment horizontal="left" vertical="top" wrapText="1" indent="1"/>
    </xf>
    <xf numFmtId="4" fontId="6" fillId="0" borderId="3" xfId="0" applyNumberFormat="1" applyBorder="1" applyAlignment="1">
      <alignment horizontal="right" vertical="top"/>
    </xf>
    <xf numFmtId="4" fontId="6" fillId="0" borderId="8" xfId="0" applyNumberFormat="1" applyBorder="1" applyAlignment="1">
      <alignment horizontal="right" vertical="top"/>
    </xf>
    <xf numFmtId="0" fontId="5" fillId="0" borderId="8" xfId="0" applyBorder="1" applyAlignment="1">
      <alignment horizontal="left" vertical="top" wrapText="1"/>
    </xf>
    <xf numFmtId="4" fontId="7" fillId="0" borderId="9" xfId="0" applyNumberFormat="1" applyBorder="1" applyAlignment="1">
      <alignment horizontal="right" vertical="top"/>
    </xf>
    <xf numFmtId="0" fontId="3" fillId="0" borderId="6" xfId="0" applyBorder="1" applyAlignment="1">
      <alignment horizontal="left" vertical="top" wrapText="1" indent="1"/>
    </xf>
    <xf numFmtId="176" fontId="6" fillId="0" borderId="9" xfId="0" applyNumberFormat="1" applyBorder="1" applyAlignment="1">
      <alignment horizontal="right" vertical="top"/>
    </xf>
    <xf numFmtId="0" fontId="5" fillId="0" borderId="6" xfId="0" applyBorder="1" applyAlignment="1">
      <alignment horizontal="left" vertical="top" wrapText="1"/>
    </xf>
    <xf numFmtId="4" fontId="6" fillId="0" borderId="9" xfId="0" applyNumberFormat="1" applyBorder="1" applyAlignment="1">
      <alignment horizontal="right" vertical="top"/>
    </xf>
    <xf numFmtId="176" fontId="6" fillId="0" borderId="5" xfId="0" applyNumberFormat="1" applyFont="1" applyBorder="1" applyAlignment="1">
      <alignment horizontal="right" vertical="top"/>
    </xf>
    <xf numFmtId="0" fontId="5" fillId="0" borderId="7" xfId="0" applyBorder="1" applyAlignment="1">
      <alignment horizontal="left" vertical="top" wrapText="1"/>
    </xf>
    <xf numFmtId="176" fontId="7" fillId="0" borderId="9" xfId="0" applyNumberFormat="1" applyBorder="1" applyAlignment="1">
      <alignment horizontal="right" vertical="top"/>
    </xf>
    <xf numFmtId="176" fontId="7" fillId="0" borderId="6" xfId="0" applyNumberFormat="1" applyBorder="1" applyAlignment="1">
      <alignment horizontal="right" vertical="top"/>
    </xf>
    <xf numFmtId="176" fontId="6" fillId="0" borderId="6" xfId="0" applyNumberFormat="1" applyBorder="1" applyAlignment="1">
      <alignment horizontal="right" vertical="top"/>
    </xf>
    <xf numFmtId="4" fontId="6" fillId="0" borderId="6" xfId="0" applyNumberFormat="1" applyBorder="1" applyAlignment="1">
      <alignment horizontal="right" vertical="top"/>
    </xf>
    <xf numFmtId="176" fontId="6" fillId="0" borderId="7" xfId="0" applyNumberFormat="1" applyFont="1" applyBorder="1" applyAlignment="1">
      <alignment horizontal="right" vertical="top"/>
    </xf>
    <xf numFmtId="4" fontId="7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left" vertical="top" wrapText="1" indent="1"/>
    </xf>
    <xf numFmtId="0" fontId="4" fillId="0" borderId="2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4" fillId="0" borderId="5" xfId="15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6" xfId="15" applyFont="1" applyBorder="1" applyAlignment="1">
      <alignment horizontal="center" vertical="center"/>
      <protection/>
    </xf>
    <xf numFmtId="0" fontId="4" fillId="0" borderId="7" xfId="15" applyFont="1" applyBorder="1" applyAlignment="1">
      <alignment horizontal="center" vertical="center"/>
      <protection/>
    </xf>
    <xf numFmtId="0" fontId="4" fillId="0" borderId="8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distributed" vertical="center" indent="6"/>
      <protection/>
    </xf>
    <xf numFmtId="0" fontId="4" fillId="0" borderId="11" xfId="15" applyFont="1" applyBorder="1" applyAlignment="1">
      <alignment horizontal="distributed" vertical="center" indent="6"/>
      <protection/>
    </xf>
    <xf numFmtId="0" fontId="9" fillId="0" borderId="0" xfId="15" applyFont="1">
      <alignment horizontal="right"/>
      <protection/>
    </xf>
    <xf numFmtId="0" fontId="9" fillId="0" borderId="0" xfId="15" applyFont="1" applyAlignment="1">
      <alignment horizontal="right"/>
      <protection/>
    </xf>
    <xf numFmtId="0" fontId="9" fillId="0" borderId="0" xfId="15" applyFont="1">
      <alignment horizontal="left"/>
      <protection/>
    </xf>
    <xf numFmtId="0" fontId="9" fillId="0" borderId="0" xfId="15" applyFont="1" applyAlignment="1">
      <alignment horizontal="left"/>
      <protection/>
    </xf>
    <xf numFmtId="0" fontId="4" fillId="0" borderId="0" xfId="15" applyFont="1">
      <alignment horizontal="right" vertical="center"/>
      <protection/>
    </xf>
    <xf numFmtId="0" fontId="8" fillId="0" borderId="0" xfId="15" applyFont="1" applyAlignment="1">
      <alignment horizontal="right" vertical="center"/>
      <protection/>
    </xf>
    <xf numFmtId="0" fontId="8" fillId="0" borderId="0" xfId="15" applyFont="1">
      <alignment horizontal="left" vertical="center"/>
      <protection/>
    </xf>
    <xf numFmtId="0" fontId="8" fillId="0" borderId="0" xfId="15" applyFont="1" applyAlignment="1">
      <alignment horizontal="left" vertical="center"/>
      <protection/>
    </xf>
    <xf numFmtId="0" fontId="4" fillId="0" borderId="12" xfId="15" applyFont="1" applyBorder="1" applyAlignment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distributed" vertical="center" indent="6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Zeros="0" tabSelected="1" view="pageBreakPreview" zoomScaleSheetLayoutView="100" workbookViewId="0" topLeftCell="S16">
      <selection activeCell="W24" sqref="W24"/>
    </sheetView>
  </sheetViews>
  <sheetFormatPr defaultColWidth="9.00390625" defaultRowHeight="16.5" customHeight="1"/>
  <cols>
    <col min="1" max="1" width="18.75390625" style="0" customWidth="1"/>
    <col min="2" max="2" width="13.875" style="0" bestFit="1" customWidth="1"/>
    <col min="3" max="3" width="13.25390625" style="0" bestFit="1" customWidth="1"/>
    <col min="4" max="4" width="12.00390625" style="0" customWidth="1"/>
    <col min="5" max="5" width="11.25390625" style="0" customWidth="1"/>
    <col min="6" max="6" width="13.25390625" style="0" bestFit="1" customWidth="1"/>
    <col min="7" max="7" width="12.00390625" style="0" customWidth="1"/>
    <col min="8" max="8" width="12.75390625" style="0" customWidth="1"/>
    <col min="9" max="9" width="16.625" style="0" bestFit="1" customWidth="1"/>
    <col min="10" max="10" width="12.75390625" style="0" customWidth="1"/>
    <col min="11" max="13" width="16.625" style="0" bestFit="1" customWidth="1"/>
    <col min="14" max="14" width="18.75390625" style="0" customWidth="1"/>
    <col min="15" max="16" width="13.25390625" style="0" bestFit="1" customWidth="1"/>
    <col min="17" max="17" width="12.00390625" style="0" customWidth="1"/>
    <col min="18" max="18" width="11.25390625" style="0" customWidth="1"/>
    <col min="19" max="19" width="13.25390625" style="0" bestFit="1" customWidth="1"/>
    <col min="20" max="20" width="12.00390625" style="0" customWidth="1"/>
    <col min="21" max="21" width="12.75390625" style="0" customWidth="1"/>
    <col min="22" max="22" width="16.625" style="0" bestFit="1" customWidth="1"/>
    <col min="23" max="23" width="12.75390625" style="0" customWidth="1"/>
    <col min="24" max="26" width="16.625" style="0" bestFit="1" customWidth="1"/>
  </cols>
  <sheetData>
    <row r="1" spans="1:26" s="13" customFormat="1" ht="30">
      <c r="A1" s="50" t="s">
        <v>0</v>
      </c>
      <c r="B1" s="51"/>
      <c r="C1" s="51"/>
      <c r="D1" s="51"/>
      <c r="E1" s="51"/>
      <c r="F1" s="51"/>
      <c r="G1" s="51"/>
      <c r="H1" s="52" t="s">
        <v>1</v>
      </c>
      <c r="I1" s="53"/>
      <c r="J1" s="53"/>
      <c r="K1" s="53"/>
      <c r="L1" s="53"/>
      <c r="M1" s="53"/>
      <c r="N1" s="50" t="s">
        <v>0</v>
      </c>
      <c r="O1" s="51"/>
      <c r="P1" s="51"/>
      <c r="Q1" s="51"/>
      <c r="R1" s="51"/>
      <c r="S1" s="51"/>
      <c r="T1" s="51"/>
      <c r="U1" s="52" t="s">
        <v>1</v>
      </c>
      <c r="V1" s="53"/>
      <c r="W1" s="53"/>
      <c r="X1" s="53"/>
      <c r="Y1" s="53"/>
      <c r="Z1" s="53"/>
    </row>
    <row r="2" spans="1:26" s="12" customFormat="1" ht="16.5">
      <c r="A2" s="54" t="s">
        <v>2</v>
      </c>
      <c r="B2" s="55"/>
      <c r="C2" s="55"/>
      <c r="D2" s="55"/>
      <c r="E2" s="55"/>
      <c r="F2" s="55"/>
      <c r="G2" s="55"/>
      <c r="H2" s="56" t="s">
        <v>50</v>
      </c>
      <c r="I2" s="57"/>
      <c r="J2" s="57"/>
      <c r="K2" s="57"/>
      <c r="L2" s="57"/>
      <c r="M2" s="57"/>
      <c r="N2" s="54" t="s">
        <v>2</v>
      </c>
      <c r="O2" s="55"/>
      <c r="P2" s="55"/>
      <c r="Q2" s="55"/>
      <c r="R2" s="55"/>
      <c r="S2" s="55"/>
      <c r="T2" s="55"/>
      <c r="U2" s="56" t="s">
        <v>50</v>
      </c>
      <c r="V2" s="57"/>
      <c r="W2" s="57"/>
      <c r="X2" s="57"/>
      <c r="Y2" s="57"/>
      <c r="Z2" s="57"/>
    </row>
    <row r="3" spans="1:26" s="1" customFormat="1" ht="16.5">
      <c r="A3" s="59"/>
      <c r="B3" s="59"/>
      <c r="C3" s="59"/>
      <c r="D3" s="59"/>
      <c r="E3" s="59"/>
      <c r="F3" s="59"/>
      <c r="G3" s="59"/>
      <c r="H3" s="58" t="s">
        <v>3</v>
      </c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  <c r="T3" s="59"/>
      <c r="U3" s="58" t="s">
        <v>3</v>
      </c>
      <c r="V3" s="58"/>
      <c r="W3" s="58"/>
      <c r="X3" s="58"/>
      <c r="Y3" s="58"/>
      <c r="Z3" s="58"/>
    </row>
    <row r="4" spans="1:26" s="1" customFormat="1" ht="18" customHeight="1">
      <c r="A4" s="47" t="s">
        <v>4</v>
      </c>
      <c r="B4" s="48" t="s">
        <v>5</v>
      </c>
      <c r="C4" s="49"/>
      <c r="D4" s="49"/>
      <c r="E4" s="49"/>
      <c r="F4" s="49"/>
      <c r="G4" s="49"/>
      <c r="H4" s="49" t="s">
        <v>5</v>
      </c>
      <c r="I4" s="49"/>
      <c r="J4" s="49"/>
      <c r="K4" s="49"/>
      <c r="L4" s="49"/>
      <c r="M4" s="49"/>
      <c r="N4" s="47" t="s">
        <v>4</v>
      </c>
      <c r="O4" s="48" t="s">
        <v>6</v>
      </c>
      <c r="P4" s="49"/>
      <c r="Q4" s="49"/>
      <c r="R4" s="49"/>
      <c r="S4" s="49"/>
      <c r="T4" s="49"/>
      <c r="U4" s="61" t="s">
        <v>6</v>
      </c>
      <c r="V4" s="61"/>
      <c r="W4" s="61"/>
      <c r="X4" s="61"/>
      <c r="Y4" s="61"/>
      <c r="Z4" s="61"/>
    </row>
    <row r="5" spans="1:26" s="1" customFormat="1" ht="18" customHeight="1">
      <c r="A5" s="45"/>
      <c r="B5" s="60" t="s">
        <v>7</v>
      </c>
      <c r="C5" s="2" t="s">
        <v>8</v>
      </c>
      <c r="D5" s="2" t="s">
        <v>9</v>
      </c>
      <c r="E5" s="44" t="s">
        <v>10</v>
      </c>
      <c r="F5" s="45" t="s">
        <v>11</v>
      </c>
      <c r="G5" s="4" t="s">
        <v>12</v>
      </c>
      <c r="H5" s="47" t="s">
        <v>13</v>
      </c>
      <c r="I5" s="40" t="s">
        <v>14</v>
      </c>
      <c r="J5" s="40" t="s">
        <v>15</v>
      </c>
      <c r="K5" s="40" t="s">
        <v>16</v>
      </c>
      <c r="L5" s="3" t="s">
        <v>17</v>
      </c>
      <c r="M5" s="42" t="s">
        <v>18</v>
      </c>
      <c r="N5" s="45"/>
      <c r="O5" s="60" t="s">
        <v>7</v>
      </c>
      <c r="P5" s="2" t="s">
        <v>8</v>
      </c>
      <c r="Q5" s="2" t="s">
        <v>9</v>
      </c>
      <c r="R5" s="44" t="s">
        <v>10</v>
      </c>
      <c r="S5" s="45" t="s">
        <v>11</v>
      </c>
      <c r="T5" s="4" t="s">
        <v>12</v>
      </c>
      <c r="U5" s="47" t="s">
        <v>13</v>
      </c>
      <c r="V5" s="40" t="s">
        <v>14</v>
      </c>
      <c r="W5" s="40" t="s">
        <v>15</v>
      </c>
      <c r="X5" s="40" t="s">
        <v>16</v>
      </c>
      <c r="Y5" s="3" t="s">
        <v>17</v>
      </c>
      <c r="Z5" s="42" t="s">
        <v>18</v>
      </c>
    </row>
    <row r="6" spans="1:26" s="1" customFormat="1" ht="18" customHeight="1">
      <c r="A6" s="46"/>
      <c r="B6" s="41"/>
      <c r="C6" s="5" t="s">
        <v>19</v>
      </c>
      <c r="D6" s="5" t="s">
        <v>20</v>
      </c>
      <c r="E6" s="41"/>
      <c r="F6" s="46"/>
      <c r="G6" s="6" t="s">
        <v>21</v>
      </c>
      <c r="H6" s="46"/>
      <c r="I6" s="41"/>
      <c r="J6" s="41"/>
      <c r="K6" s="41"/>
      <c r="L6" s="5" t="s">
        <v>0</v>
      </c>
      <c r="M6" s="43"/>
      <c r="N6" s="46"/>
      <c r="O6" s="41"/>
      <c r="P6" s="5" t="s">
        <v>19</v>
      </c>
      <c r="Q6" s="5" t="s">
        <v>20</v>
      </c>
      <c r="R6" s="41"/>
      <c r="S6" s="46"/>
      <c r="T6" s="6" t="s">
        <v>21</v>
      </c>
      <c r="U6" s="46"/>
      <c r="V6" s="41"/>
      <c r="W6" s="41"/>
      <c r="X6" s="41"/>
      <c r="Y6" s="5" t="s">
        <v>0</v>
      </c>
      <c r="Z6" s="43"/>
    </row>
    <row r="7" spans="1:26" s="7" customFormat="1" ht="19.5" customHeight="1">
      <c r="A7" s="9" t="s">
        <v>23</v>
      </c>
      <c r="B7" s="19">
        <f>SUM(B8)</f>
        <v>24000</v>
      </c>
      <c r="C7" s="19">
        <f aca="true" t="shared" si="0" ref="C7:K7">SUM(C8)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22">
        <f t="shared" si="0"/>
        <v>0</v>
      </c>
      <c r="H7" s="23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24000</v>
      </c>
      <c r="L7" s="19">
        <f>SUM(L8)</f>
        <v>0</v>
      </c>
      <c r="M7" s="22">
        <f>SUM(M8)</f>
        <v>24000</v>
      </c>
      <c r="N7" s="24" t="s">
        <v>23</v>
      </c>
      <c r="O7" s="19">
        <f aca="true" t="shared" si="1" ref="O7:Z7">SUM(O8)</f>
        <v>9000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22">
        <f t="shared" si="1"/>
        <v>0</v>
      </c>
      <c r="U7" s="23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9000</v>
      </c>
      <c r="Y7" s="19">
        <f t="shared" si="1"/>
        <v>0</v>
      </c>
      <c r="Z7" s="22">
        <f t="shared" si="1"/>
        <v>9000</v>
      </c>
    </row>
    <row r="8" spans="1:26" s="7" customFormat="1" ht="19.5" customHeight="1">
      <c r="A8" s="10" t="s">
        <v>24</v>
      </c>
      <c r="B8" s="20">
        <v>24000</v>
      </c>
      <c r="C8" s="15" t="s">
        <v>22</v>
      </c>
      <c r="D8" s="15" t="s">
        <v>22</v>
      </c>
      <c r="E8" s="15" t="s">
        <v>22</v>
      </c>
      <c r="F8" s="16" t="s">
        <v>22</v>
      </c>
      <c r="G8" s="32" t="s">
        <v>22</v>
      </c>
      <c r="H8" s="33" t="s">
        <v>22</v>
      </c>
      <c r="I8" s="16" t="s">
        <v>22</v>
      </c>
      <c r="J8" s="16" t="s">
        <v>22</v>
      </c>
      <c r="K8" s="17">
        <f>SUM(B8:J8)</f>
        <v>24000</v>
      </c>
      <c r="L8" s="16" t="s">
        <v>22</v>
      </c>
      <c r="M8" s="25">
        <f>SUM(K8:L8)</f>
        <v>24000</v>
      </c>
      <c r="N8" s="26" t="s">
        <v>24</v>
      </c>
      <c r="O8" s="20">
        <v>9000</v>
      </c>
      <c r="P8" s="15" t="s">
        <v>22</v>
      </c>
      <c r="Q8" s="15" t="s">
        <v>22</v>
      </c>
      <c r="R8" s="15" t="s">
        <v>22</v>
      </c>
      <c r="S8" s="16" t="s">
        <v>22</v>
      </c>
      <c r="T8" s="32" t="s">
        <v>22</v>
      </c>
      <c r="U8" s="33" t="s">
        <v>22</v>
      </c>
      <c r="V8" s="16" t="s">
        <v>22</v>
      </c>
      <c r="W8" s="16" t="s">
        <v>22</v>
      </c>
      <c r="X8" s="17">
        <f>SUM(O8:W8)</f>
        <v>9000</v>
      </c>
      <c r="Y8" s="16" t="s">
        <v>22</v>
      </c>
      <c r="Z8" s="37">
        <f>SUM(X8:Y8)</f>
        <v>9000</v>
      </c>
    </row>
    <row r="9" spans="1:26" s="7" customFormat="1" ht="19.5" customHeight="1">
      <c r="A9" s="9" t="s">
        <v>25</v>
      </c>
      <c r="B9" s="14">
        <f>SUM(B10:B32)</f>
        <v>555970000</v>
      </c>
      <c r="C9" s="14">
        <f aca="true" t="shared" si="2" ref="C9:H9">SUM(C10:C32)</f>
        <v>247625000</v>
      </c>
      <c r="D9" s="14">
        <f t="shared" si="2"/>
        <v>39749000</v>
      </c>
      <c r="E9" s="14">
        <f t="shared" si="2"/>
        <v>633000</v>
      </c>
      <c r="F9" s="14">
        <f t="shared" si="2"/>
        <v>184262000</v>
      </c>
      <c r="G9" s="27">
        <f t="shared" si="2"/>
        <v>76753000</v>
      </c>
      <c r="H9" s="34">
        <f t="shared" si="2"/>
        <v>0</v>
      </c>
      <c r="I9" s="14">
        <f>SUM(I10:I32)</f>
        <v>111543000</v>
      </c>
      <c r="J9" s="14">
        <f>SUM(J10:J32)</f>
        <v>17000</v>
      </c>
      <c r="K9" s="14">
        <f>SUM(K10:K32)</f>
        <v>1216552000</v>
      </c>
      <c r="L9" s="14">
        <f>SUM(L10:L32)</f>
        <v>110757000</v>
      </c>
      <c r="M9" s="27">
        <f>SUM(M10:M32)</f>
        <v>1327309000</v>
      </c>
      <c r="N9" s="28" t="s">
        <v>25</v>
      </c>
      <c r="O9" s="14">
        <f aca="true" t="shared" si="3" ref="O9:Z9">SUM(O10:O32)</f>
        <v>505469045</v>
      </c>
      <c r="P9" s="14">
        <f t="shared" si="3"/>
        <v>234508454</v>
      </c>
      <c r="Q9" s="14">
        <f t="shared" si="3"/>
        <v>31355280</v>
      </c>
      <c r="R9" s="14">
        <f t="shared" si="3"/>
        <v>449448</v>
      </c>
      <c r="S9" s="14">
        <f t="shared" si="3"/>
        <v>160988400</v>
      </c>
      <c r="T9" s="27">
        <f t="shared" si="3"/>
        <v>64891381</v>
      </c>
      <c r="U9" s="34">
        <f t="shared" si="3"/>
        <v>0</v>
      </c>
      <c r="V9" s="14">
        <f t="shared" si="3"/>
        <v>104330187</v>
      </c>
      <c r="W9" s="14">
        <f t="shared" si="3"/>
        <v>240</v>
      </c>
      <c r="X9" s="14">
        <f t="shared" si="3"/>
        <v>1101992435</v>
      </c>
      <c r="Y9" s="14">
        <f t="shared" si="3"/>
        <v>96246848</v>
      </c>
      <c r="Z9" s="27">
        <f t="shared" si="3"/>
        <v>1198239283</v>
      </c>
    </row>
    <row r="10" spans="1:26" s="7" customFormat="1" ht="29.25" customHeight="1">
      <c r="A10" s="10" t="s">
        <v>26</v>
      </c>
      <c r="B10" s="20">
        <v>252000</v>
      </c>
      <c r="C10" s="15" t="s">
        <v>22</v>
      </c>
      <c r="D10" s="15" t="s">
        <v>22</v>
      </c>
      <c r="E10" s="15" t="s">
        <v>22</v>
      </c>
      <c r="F10" s="16" t="s">
        <v>22</v>
      </c>
      <c r="G10" s="32" t="s">
        <v>22</v>
      </c>
      <c r="H10" s="33" t="s">
        <v>22</v>
      </c>
      <c r="I10" s="16" t="s">
        <v>22</v>
      </c>
      <c r="J10" s="16" t="s">
        <v>22</v>
      </c>
      <c r="K10" s="17">
        <f aca="true" t="shared" si="4" ref="K10:K32">SUM(B10:J10)</f>
        <v>252000</v>
      </c>
      <c r="L10" s="17">
        <v>1233000</v>
      </c>
      <c r="M10" s="25">
        <f aca="true" t="shared" si="5" ref="M10:M32">SUM(K10:L10)</f>
        <v>1485000</v>
      </c>
      <c r="N10" s="26" t="s">
        <v>26</v>
      </c>
      <c r="O10" s="15" t="s">
        <v>22</v>
      </c>
      <c r="P10" s="15" t="s">
        <v>22</v>
      </c>
      <c r="Q10" s="15" t="s">
        <v>22</v>
      </c>
      <c r="R10" s="15" t="s">
        <v>22</v>
      </c>
      <c r="S10" s="16" t="s">
        <v>22</v>
      </c>
      <c r="T10" s="32" t="s">
        <v>22</v>
      </c>
      <c r="U10" s="33" t="s">
        <v>22</v>
      </c>
      <c r="V10" s="16" t="s">
        <v>22</v>
      </c>
      <c r="W10" s="16" t="s">
        <v>22</v>
      </c>
      <c r="X10" s="17">
        <f aca="true" t="shared" si="6" ref="X10:X32">SUM(O10:W10)</f>
        <v>0</v>
      </c>
      <c r="Y10" s="17">
        <v>1182578</v>
      </c>
      <c r="Z10" s="37">
        <f aca="true" t="shared" si="7" ref="Z10:Z32">SUM(X10:Y10)</f>
        <v>1182578</v>
      </c>
    </row>
    <row r="11" spans="1:26" s="7" customFormat="1" ht="19.5" customHeight="1">
      <c r="A11" s="10" t="s">
        <v>27</v>
      </c>
      <c r="B11" s="15" t="s">
        <v>22</v>
      </c>
      <c r="C11" s="15" t="s">
        <v>22</v>
      </c>
      <c r="D11" s="15" t="s">
        <v>22</v>
      </c>
      <c r="E11" s="15" t="s">
        <v>22</v>
      </c>
      <c r="F11" s="16" t="s">
        <v>22</v>
      </c>
      <c r="G11" s="32" t="s">
        <v>22</v>
      </c>
      <c r="H11" s="33" t="s">
        <v>22</v>
      </c>
      <c r="I11" s="16" t="s">
        <v>22</v>
      </c>
      <c r="J11" s="16" t="s">
        <v>22</v>
      </c>
      <c r="K11" s="17">
        <f t="shared" si="4"/>
        <v>0</v>
      </c>
      <c r="L11" s="16" t="s">
        <v>22</v>
      </c>
      <c r="M11" s="25">
        <f t="shared" si="5"/>
        <v>0</v>
      </c>
      <c r="N11" s="26" t="s">
        <v>27</v>
      </c>
      <c r="O11" s="15" t="s">
        <v>22</v>
      </c>
      <c r="P11" s="15" t="s">
        <v>22</v>
      </c>
      <c r="Q11" s="15" t="s">
        <v>22</v>
      </c>
      <c r="R11" s="15" t="s">
        <v>22</v>
      </c>
      <c r="S11" s="16" t="s">
        <v>22</v>
      </c>
      <c r="T11" s="32" t="s">
        <v>22</v>
      </c>
      <c r="U11" s="33" t="s">
        <v>22</v>
      </c>
      <c r="V11" s="16" t="s">
        <v>22</v>
      </c>
      <c r="W11" s="16" t="s">
        <v>22</v>
      </c>
      <c r="X11" s="17">
        <f t="shared" si="6"/>
        <v>0</v>
      </c>
      <c r="Y11" s="16" t="s">
        <v>22</v>
      </c>
      <c r="Z11" s="37">
        <f t="shared" si="7"/>
        <v>0</v>
      </c>
    </row>
    <row r="12" spans="1:26" s="7" customFormat="1" ht="29.25" customHeight="1">
      <c r="A12" s="10" t="s">
        <v>28</v>
      </c>
      <c r="B12" s="15" t="s">
        <v>22</v>
      </c>
      <c r="C12" s="15" t="s">
        <v>22</v>
      </c>
      <c r="D12" s="15" t="s">
        <v>22</v>
      </c>
      <c r="E12" s="15" t="s">
        <v>22</v>
      </c>
      <c r="F12" s="16" t="s">
        <v>22</v>
      </c>
      <c r="G12" s="32" t="s">
        <v>22</v>
      </c>
      <c r="H12" s="33" t="s">
        <v>22</v>
      </c>
      <c r="I12" s="16" t="s">
        <v>22</v>
      </c>
      <c r="J12" s="16" t="s">
        <v>22</v>
      </c>
      <c r="K12" s="17">
        <f t="shared" si="4"/>
        <v>0</v>
      </c>
      <c r="L12" s="16"/>
      <c r="M12" s="25"/>
      <c r="N12" s="26" t="s">
        <v>28</v>
      </c>
      <c r="O12" s="15" t="s">
        <v>22</v>
      </c>
      <c r="P12" s="15" t="s">
        <v>22</v>
      </c>
      <c r="Q12" s="15" t="s">
        <v>22</v>
      </c>
      <c r="R12" s="15" t="s">
        <v>22</v>
      </c>
      <c r="S12" s="16" t="s">
        <v>22</v>
      </c>
      <c r="T12" s="32" t="s">
        <v>22</v>
      </c>
      <c r="U12" s="33" t="s">
        <v>22</v>
      </c>
      <c r="V12" s="16" t="s">
        <v>22</v>
      </c>
      <c r="W12" s="16" t="s">
        <v>22</v>
      </c>
      <c r="X12" s="17">
        <f t="shared" si="6"/>
        <v>0</v>
      </c>
      <c r="Y12" s="16" t="s">
        <v>22</v>
      </c>
      <c r="Z12" s="37">
        <f t="shared" si="7"/>
        <v>0</v>
      </c>
    </row>
    <row r="13" spans="1:26" s="7" customFormat="1" ht="29.25" customHeight="1">
      <c r="A13" s="21" t="s">
        <v>51</v>
      </c>
      <c r="B13" s="15"/>
      <c r="C13" s="15"/>
      <c r="D13" s="15"/>
      <c r="E13" s="15"/>
      <c r="F13" s="16"/>
      <c r="G13" s="32"/>
      <c r="H13" s="33"/>
      <c r="I13" s="16"/>
      <c r="J13" s="16"/>
      <c r="K13" s="17"/>
      <c r="L13" s="16">
        <v>180000</v>
      </c>
      <c r="M13" s="25">
        <f t="shared" si="5"/>
        <v>180000</v>
      </c>
      <c r="N13" s="21" t="s">
        <v>51</v>
      </c>
      <c r="O13" s="15"/>
      <c r="P13" s="15"/>
      <c r="Q13" s="15"/>
      <c r="R13" s="15"/>
      <c r="S13" s="16"/>
      <c r="T13" s="32"/>
      <c r="U13" s="33"/>
      <c r="V13" s="16"/>
      <c r="W13" s="16"/>
      <c r="X13" s="17"/>
      <c r="Y13" s="16"/>
      <c r="Z13" s="37"/>
    </row>
    <row r="14" spans="1:26" s="7" customFormat="1" ht="19.5" customHeight="1">
      <c r="A14" s="10" t="s">
        <v>29</v>
      </c>
      <c r="B14" s="15">
        <v>544485000</v>
      </c>
      <c r="C14" s="20">
        <v>35596000</v>
      </c>
      <c r="D14" s="20">
        <v>28261000</v>
      </c>
      <c r="E14" s="15" t="s">
        <v>22</v>
      </c>
      <c r="F14" s="17">
        <v>152635000</v>
      </c>
      <c r="G14" s="25">
        <v>60470000</v>
      </c>
      <c r="H14" s="33" t="s">
        <v>22</v>
      </c>
      <c r="I14" s="17">
        <v>78554000</v>
      </c>
      <c r="J14" s="16" t="s">
        <v>22</v>
      </c>
      <c r="K14" s="17">
        <f t="shared" si="4"/>
        <v>900001000</v>
      </c>
      <c r="L14" s="17">
        <v>98000</v>
      </c>
      <c r="M14" s="25">
        <f t="shared" si="5"/>
        <v>900099000</v>
      </c>
      <c r="N14" s="26" t="s">
        <v>29</v>
      </c>
      <c r="O14" s="20">
        <v>496292975</v>
      </c>
      <c r="P14" s="20">
        <v>36736804</v>
      </c>
      <c r="Q14" s="20">
        <v>22419874</v>
      </c>
      <c r="R14" s="15" t="s">
        <v>22</v>
      </c>
      <c r="S14" s="17">
        <v>133948524</v>
      </c>
      <c r="T14" s="25">
        <v>52006970</v>
      </c>
      <c r="U14" s="33" t="s">
        <v>22</v>
      </c>
      <c r="V14" s="17">
        <v>73203292</v>
      </c>
      <c r="W14" s="16" t="s">
        <v>22</v>
      </c>
      <c r="X14" s="17">
        <f t="shared" si="6"/>
        <v>814608439</v>
      </c>
      <c r="Y14" s="17">
        <v>92234</v>
      </c>
      <c r="Z14" s="37">
        <f t="shared" si="7"/>
        <v>814700673</v>
      </c>
    </row>
    <row r="15" spans="1:26" s="7" customFormat="1" ht="29.25" customHeight="1">
      <c r="A15" s="10" t="s">
        <v>30</v>
      </c>
      <c r="B15" s="20">
        <v>1044000</v>
      </c>
      <c r="C15" s="20">
        <v>3432000</v>
      </c>
      <c r="D15" s="20">
        <v>51000</v>
      </c>
      <c r="E15" s="15" t="s">
        <v>22</v>
      </c>
      <c r="F15" s="17">
        <v>424000</v>
      </c>
      <c r="G15" s="25">
        <v>204000</v>
      </c>
      <c r="H15" s="33" t="s">
        <v>22</v>
      </c>
      <c r="I15" s="17">
        <v>555000</v>
      </c>
      <c r="J15" s="16" t="s">
        <v>22</v>
      </c>
      <c r="K15" s="17">
        <f t="shared" si="4"/>
        <v>5710000</v>
      </c>
      <c r="L15" s="16" t="s">
        <v>22</v>
      </c>
      <c r="M15" s="25">
        <f t="shared" si="5"/>
        <v>5710000</v>
      </c>
      <c r="N15" s="26" t="s">
        <v>30</v>
      </c>
      <c r="O15" s="20">
        <v>890000</v>
      </c>
      <c r="P15" s="20">
        <v>3163719</v>
      </c>
      <c r="Q15" s="20">
        <v>50842</v>
      </c>
      <c r="R15" s="15" t="s">
        <v>22</v>
      </c>
      <c r="S15" s="17">
        <v>365476</v>
      </c>
      <c r="T15" s="25">
        <v>187837</v>
      </c>
      <c r="U15" s="33" t="s">
        <v>22</v>
      </c>
      <c r="V15" s="17">
        <v>498376</v>
      </c>
      <c r="W15" s="16" t="s">
        <v>22</v>
      </c>
      <c r="X15" s="17">
        <f t="shared" si="6"/>
        <v>5156250</v>
      </c>
      <c r="Y15" s="16" t="s">
        <v>22</v>
      </c>
      <c r="Z15" s="37">
        <f t="shared" si="7"/>
        <v>5156250</v>
      </c>
    </row>
    <row r="16" spans="1:26" s="7" customFormat="1" ht="19.5" customHeight="1">
      <c r="A16" s="10" t="s">
        <v>31</v>
      </c>
      <c r="B16" s="20">
        <v>324000</v>
      </c>
      <c r="C16" s="15" t="s">
        <v>22</v>
      </c>
      <c r="D16" s="15" t="s">
        <v>22</v>
      </c>
      <c r="E16" s="15" t="s">
        <v>22</v>
      </c>
      <c r="F16" s="16" t="s">
        <v>22</v>
      </c>
      <c r="G16" s="32" t="s">
        <v>22</v>
      </c>
      <c r="H16" s="33" t="s">
        <v>22</v>
      </c>
      <c r="I16" s="16" t="s">
        <v>22</v>
      </c>
      <c r="J16" s="16" t="s">
        <v>22</v>
      </c>
      <c r="K16" s="17">
        <f t="shared" si="4"/>
        <v>324000</v>
      </c>
      <c r="L16" s="17">
        <v>85000</v>
      </c>
      <c r="M16" s="25">
        <f t="shared" si="5"/>
        <v>409000</v>
      </c>
      <c r="N16" s="26" t="s">
        <v>31</v>
      </c>
      <c r="O16" s="20">
        <v>216000</v>
      </c>
      <c r="P16" s="15" t="s">
        <v>22</v>
      </c>
      <c r="Q16" s="15" t="s">
        <v>22</v>
      </c>
      <c r="R16" s="15" t="s">
        <v>22</v>
      </c>
      <c r="S16" s="16" t="s">
        <v>22</v>
      </c>
      <c r="T16" s="32" t="s">
        <v>22</v>
      </c>
      <c r="U16" s="33" t="s">
        <v>22</v>
      </c>
      <c r="V16" s="16" t="s">
        <v>22</v>
      </c>
      <c r="W16" s="16" t="s">
        <v>22</v>
      </c>
      <c r="X16" s="17">
        <f t="shared" si="6"/>
        <v>216000</v>
      </c>
      <c r="Y16" s="17">
        <v>84897</v>
      </c>
      <c r="Z16" s="37">
        <f t="shared" si="7"/>
        <v>300897</v>
      </c>
    </row>
    <row r="17" spans="1:26" s="7" customFormat="1" ht="42.75" customHeight="1">
      <c r="A17" s="10" t="s">
        <v>32</v>
      </c>
      <c r="B17" s="20">
        <v>40000</v>
      </c>
      <c r="C17" s="15" t="s">
        <v>22</v>
      </c>
      <c r="D17" s="15" t="s">
        <v>22</v>
      </c>
      <c r="E17" s="15" t="s">
        <v>22</v>
      </c>
      <c r="F17" s="16" t="s">
        <v>22</v>
      </c>
      <c r="G17" s="32" t="s">
        <v>22</v>
      </c>
      <c r="H17" s="33" t="s">
        <v>22</v>
      </c>
      <c r="I17" s="16" t="s">
        <v>22</v>
      </c>
      <c r="J17" s="16" t="s">
        <v>22</v>
      </c>
      <c r="K17" s="17">
        <f t="shared" si="4"/>
        <v>40000</v>
      </c>
      <c r="L17" s="17">
        <v>82000</v>
      </c>
      <c r="M17" s="25">
        <f t="shared" si="5"/>
        <v>122000</v>
      </c>
      <c r="N17" s="26" t="s">
        <v>32</v>
      </c>
      <c r="O17" s="20">
        <v>8000</v>
      </c>
      <c r="P17" s="15" t="s">
        <v>22</v>
      </c>
      <c r="Q17" s="15" t="s">
        <v>22</v>
      </c>
      <c r="R17" s="15" t="s">
        <v>22</v>
      </c>
      <c r="S17" s="16" t="s">
        <v>22</v>
      </c>
      <c r="T17" s="32" t="s">
        <v>22</v>
      </c>
      <c r="U17" s="33" t="s">
        <v>22</v>
      </c>
      <c r="V17" s="16" t="s">
        <v>22</v>
      </c>
      <c r="W17" s="16" t="s">
        <v>22</v>
      </c>
      <c r="X17" s="17">
        <f t="shared" si="6"/>
        <v>8000</v>
      </c>
      <c r="Y17" s="16" t="s">
        <v>22</v>
      </c>
      <c r="Z17" s="37">
        <f t="shared" si="7"/>
        <v>8000</v>
      </c>
    </row>
    <row r="18" spans="1:26" s="7" customFormat="1" ht="19.5" customHeight="1">
      <c r="A18" s="10" t="s">
        <v>33</v>
      </c>
      <c r="B18" s="15">
        <v>200000</v>
      </c>
      <c r="C18" s="15" t="s">
        <v>22</v>
      </c>
      <c r="D18" s="20"/>
      <c r="E18" s="15" t="s">
        <v>22</v>
      </c>
      <c r="F18" s="17"/>
      <c r="G18" s="25"/>
      <c r="H18" s="33" t="s">
        <v>22</v>
      </c>
      <c r="I18" s="17"/>
      <c r="J18" s="16" t="s">
        <v>22</v>
      </c>
      <c r="K18" s="17">
        <f t="shared" si="4"/>
        <v>200000</v>
      </c>
      <c r="L18" s="17">
        <v>71000</v>
      </c>
      <c r="M18" s="25">
        <f t="shared" si="5"/>
        <v>271000</v>
      </c>
      <c r="N18" s="26" t="s">
        <v>33</v>
      </c>
      <c r="O18" s="20">
        <v>174000</v>
      </c>
      <c r="P18" s="15" t="s">
        <v>22</v>
      </c>
      <c r="Q18" s="20"/>
      <c r="R18" s="15" t="s">
        <v>22</v>
      </c>
      <c r="S18" s="17">
        <v>30955</v>
      </c>
      <c r="T18" s="25"/>
      <c r="U18" s="33" t="s">
        <v>22</v>
      </c>
      <c r="V18" s="17">
        <v>6000</v>
      </c>
      <c r="W18" s="16" t="s">
        <v>22</v>
      </c>
      <c r="X18" s="17">
        <f t="shared" si="6"/>
        <v>210955</v>
      </c>
      <c r="Y18" s="17">
        <v>91314</v>
      </c>
      <c r="Z18" s="37">
        <f t="shared" si="7"/>
        <v>302269</v>
      </c>
    </row>
    <row r="19" spans="1:26" s="7" customFormat="1" ht="19.5" customHeight="1">
      <c r="A19" s="10" t="s">
        <v>34</v>
      </c>
      <c r="B19" s="15">
        <v>2949000</v>
      </c>
      <c r="C19" s="20">
        <v>28131000</v>
      </c>
      <c r="D19" s="20">
        <v>323000</v>
      </c>
      <c r="E19" s="15" t="s">
        <v>22</v>
      </c>
      <c r="F19" s="17">
        <v>4148000</v>
      </c>
      <c r="G19" s="25">
        <v>1911000</v>
      </c>
      <c r="H19" s="33" t="s">
        <v>22</v>
      </c>
      <c r="I19" s="17">
        <v>4843000</v>
      </c>
      <c r="J19" s="16" t="s">
        <v>22</v>
      </c>
      <c r="K19" s="17">
        <f t="shared" si="4"/>
        <v>42305000</v>
      </c>
      <c r="L19" s="16" t="s">
        <v>22</v>
      </c>
      <c r="M19" s="25">
        <f t="shared" si="5"/>
        <v>42305000</v>
      </c>
      <c r="N19" s="26" t="s">
        <v>34</v>
      </c>
      <c r="O19" s="20">
        <v>2578760</v>
      </c>
      <c r="P19" s="20">
        <v>25872548</v>
      </c>
      <c r="Q19" s="20">
        <v>518653</v>
      </c>
      <c r="R19" s="15" t="s">
        <v>22</v>
      </c>
      <c r="S19" s="17">
        <v>3696076</v>
      </c>
      <c r="T19" s="25">
        <v>1768574</v>
      </c>
      <c r="U19" s="33" t="s">
        <v>22</v>
      </c>
      <c r="V19" s="17">
        <v>4323867</v>
      </c>
      <c r="W19" s="16" t="s">
        <v>22</v>
      </c>
      <c r="X19" s="17">
        <f t="shared" si="6"/>
        <v>38758478</v>
      </c>
      <c r="Y19" s="16" t="s">
        <v>22</v>
      </c>
      <c r="Z19" s="37">
        <f t="shared" si="7"/>
        <v>38758478</v>
      </c>
    </row>
    <row r="20" spans="1:26" s="7" customFormat="1" ht="29.25" customHeight="1">
      <c r="A20" s="10" t="s">
        <v>35</v>
      </c>
      <c r="B20" s="20">
        <v>396000</v>
      </c>
      <c r="C20" s="15" t="s">
        <v>22</v>
      </c>
      <c r="D20" s="15" t="s">
        <v>22</v>
      </c>
      <c r="E20" s="15" t="s">
        <v>22</v>
      </c>
      <c r="F20" s="16" t="s">
        <v>22</v>
      </c>
      <c r="G20" s="32" t="s">
        <v>22</v>
      </c>
      <c r="H20" s="33" t="s">
        <v>22</v>
      </c>
      <c r="I20" s="16" t="s">
        <v>22</v>
      </c>
      <c r="J20" s="16" t="s">
        <v>22</v>
      </c>
      <c r="K20" s="17">
        <f t="shared" si="4"/>
        <v>396000</v>
      </c>
      <c r="L20" s="17">
        <v>3484000</v>
      </c>
      <c r="M20" s="25">
        <f t="shared" si="5"/>
        <v>3880000</v>
      </c>
      <c r="N20" s="26" t="s">
        <v>35</v>
      </c>
      <c r="O20" s="20">
        <v>324000</v>
      </c>
      <c r="P20" s="15" t="s">
        <v>22</v>
      </c>
      <c r="Q20" s="15" t="s">
        <v>22</v>
      </c>
      <c r="R20" s="15" t="s">
        <v>22</v>
      </c>
      <c r="S20" s="16" t="s">
        <v>22</v>
      </c>
      <c r="T20" s="32" t="s">
        <v>22</v>
      </c>
      <c r="U20" s="33" t="s">
        <v>22</v>
      </c>
      <c r="V20" s="16" t="s">
        <v>22</v>
      </c>
      <c r="W20" s="16" t="s">
        <v>22</v>
      </c>
      <c r="X20" s="17">
        <f t="shared" si="6"/>
        <v>324000</v>
      </c>
      <c r="Y20" s="17">
        <v>1800031</v>
      </c>
      <c r="Z20" s="37">
        <f t="shared" si="7"/>
        <v>2124031</v>
      </c>
    </row>
    <row r="21" spans="1:26" s="7" customFormat="1" ht="19.5" customHeight="1">
      <c r="A21" s="10" t="s">
        <v>36</v>
      </c>
      <c r="B21" s="15">
        <v>70000</v>
      </c>
      <c r="C21" s="15" t="s">
        <v>22</v>
      </c>
      <c r="D21" s="15" t="s">
        <v>22</v>
      </c>
      <c r="E21" s="15" t="s">
        <v>22</v>
      </c>
      <c r="F21" s="16" t="s">
        <v>22</v>
      </c>
      <c r="G21" s="32" t="s">
        <v>22</v>
      </c>
      <c r="H21" s="33" t="s">
        <v>22</v>
      </c>
      <c r="I21" s="16" t="s">
        <v>22</v>
      </c>
      <c r="J21" s="16" t="s">
        <v>22</v>
      </c>
      <c r="K21" s="17">
        <f t="shared" si="4"/>
        <v>70000</v>
      </c>
      <c r="L21" s="16" t="s">
        <v>22</v>
      </c>
      <c r="M21" s="25">
        <f t="shared" si="5"/>
        <v>70000</v>
      </c>
      <c r="N21" s="26" t="s">
        <v>36</v>
      </c>
      <c r="O21" s="20">
        <v>44000</v>
      </c>
      <c r="P21" s="15" t="s">
        <v>22</v>
      </c>
      <c r="Q21" s="15" t="s">
        <v>22</v>
      </c>
      <c r="R21" s="15" t="s">
        <v>22</v>
      </c>
      <c r="S21" s="16" t="s">
        <v>22</v>
      </c>
      <c r="T21" s="32" t="s">
        <v>22</v>
      </c>
      <c r="U21" s="33" t="s">
        <v>22</v>
      </c>
      <c r="V21" s="16" t="s">
        <v>22</v>
      </c>
      <c r="W21" s="16" t="s">
        <v>22</v>
      </c>
      <c r="X21" s="17">
        <f t="shared" si="6"/>
        <v>44000</v>
      </c>
      <c r="Y21" s="16" t="s">
        <v>22</v>
      </c>
      <c r="Z21" s="37">
        <f t="shared" si="7"/>
        <v>44000</v>
      </c>
    </row>
    <row r="22" spans="1:26" s="7" customFormat="1" ht="19.5" customHeight="1">
      <c r="A22" s="10" t="s">
        <v>37</v>
      </c>
      <c r="B22" s="15" t="s">
        <v>22</v>
      </c>
      <c r="C22" s="15" t="s">
        <v>22</v>
      </c>
      <c r="D22" s="15" t="s">
        <v>22</v>
      </c>
      <c r="E22" s="15" t="s">
        <v>22</v>
      </c>
      <c r="F22" s="16" t="s">
        <v>22</v>
      </c>
      <c r="G22" s="32" t="s">
        <v>22</v>
      </c>
      <c r="H22" s="33" t="s">
        <v>22</v>
      </c>
      <c r="I22" s="16" t="s">
        <v>22</v>
      </c>
      <c r="J22" s="16" t="s">
        <v>22</v>
      </c>
      <c r="K22" s="17">
        <f t="shared" si="4"/>
        <v>0</v>
      </c>
      <c r="L22" s="16" t="s">
        <v>22</v>
      </c>
      <c r="M22" s="25">
        <f t="shared" si="5"/>
        <v>0</v>
      </c>
      <c r="N22" s="26" t="s">
        <v>37</v>
      </c>
      <c r="O22" s="15" t="s">
        <v>22</v>
      </c>
      <c r="P22" s="15" t="s">
        <v>22</v>
      </c>
      <c r="Q22" s="15" t="s">
        <v>22</v>
      </c>
      <c r="R22" s="15" t="s">
        <v>22</v>
      </c>
      <c r="S22" s="16" t="s">
        <v>22</v>
      </c>
      <c r="T22" s="32" t="s">
        <v>22</v>
      </c>
      <c r="U22" s="33" t="s">
        <v>22</v>
      </c>
      <c r="V22" s="16" t="s">
        <v>22</v>
      </c>
      <c r="W22" s="16" t="s">
        <v>22</v>
      </c>
      <c r="X22" s="17">
        <f t="shared" si="6"/>
        <v>0</v>
      </c>
      <c r="Y22" s="16" t="s">
        <v>22</v>
      </c>
      <c r="Z22" s="37">
        <f t="shared" si="7"/>
        <v>0</v>
      </c>
    </row>
    <row r="23" spans="1:26" s="7" customFormat="1" ht="29.25" customHeight="1">
      <c r="A23" s="10" t="s">
        <v>38</v>
      </c>
      <c r="B23" s="20">
        <v>54000</v>
      </c>
      <c r="C23" s="15" t="s">
        <v>22</v>
      </c>
      <c r="D23" s="15" t="s">
        <v>22</v>
      </c>
      <c r="E23" s="15" t="s">
        <v>22</v>
      </c>
      <c r="F23" s="16" t="s">
        <v>22</v>
      </c>
      <c r="G23" s="32" t="s">
        <v>22</v>
      </c>
      <c r="H23" s="33" t="s">
        <v>22</v>
      </c>
      <c r="I23" s="16" t="s">
        <v>22</v>
      </c>
      <c r="J23" s="16" t="s">
        <v>22</v>
      </c>
      <c r="K23" s="17">
        <f t="shared" si="4"/>
        <v>54000</v>
      </c>
      <c r="L23" s="17">
        <v>900000</v>
      </c>
      <c r="M23" s="25">
        <f t="shared" si="5"/>
        <v>954000</v>
      </c>
      <c r="N23" s="26" t="s">
        <v>38</v>
      </c>
      <c r="O23" s="20">
        <v>42000</v>
      </c>
      <c r="P23" s="15" t="s">
        <v>22</v>
      </c>
      <c r="Q23" s="15" t="s">
        <v>22</v>
      </c>
      <c r="R23" s="15" t="s">
        <v>22</v>
      </c>
      <c r="S23" s="16" t="s">
        <v>22</v>
      </c>
      <c r="T23" s="32" t="s">
        <v>22</v>
      </c>
      <c r="U23" s="33" t="s">
        <v>22</v>
      </c>
      <c r="V23" s="16" t="s">
        <v>22</v>
      </c>
      <c r="W23" s="16" t="s">
        <v>22</v>
      </c>
      <c r="X23" s="17">
        <f t="shared" si="6"/>
        <v>42000</v>
      </c>
      <c r="Y23" s="17">
        <v>660823</v>
      </c>
      <c r="Z23" s="37">
        <f t="shared" si="7"/>
        <v>702823</v>
      </c>
    </row>
    <row r="24" spans="1:26" s="7" customFormat="1" ht="19.5" customHeight="1">
      <c r="A24" s="10" t="s">
        <v>39</v>
      </c>
      <c r="B24" s="15">
        <v>5606000</v>
      </c>
      <c r="C24" s="20">
        <v>65294000</v>
      </c>
      <c r="D24" s="20">
        <v>7106000</v>
      </c>
      <c r="E24" s="20">
        <v>633000</v>
      </c>
      <c r="F24" s="17">
        <v>12658000</v>
      </c>
      <c r="G24" s="25">
        <v>7342000</v>
      </c>
      <c r="H24" s="33" t="s">
        <v>22</v>
      </c>
      <c r="I24" s="17">
        <v>11107000</v>
      </c>
      <c r="J24" s="17">
        <v>17000</v>
      </c>
      <c r="K24" s="17">
        <f t="shared" si="4"/>
        <v>109763000</v>
      </c>
      <c r="L24" s="17">
        <v>6255000</v>
      </c>
      <c r="M24" s="25">
        <f t="shared" si="5"/>
        <v>116018000</v>
      </c>
      <c r="N24" s="26" t="s">
        <v>39</v>
      </c>
      <c r="O24" s="20">
        <v>4400704</v>
      </c>
      <c r="P24" s="20">
        <v>59182602</v>
      </c>
      <c r="Q24" s="20">
        <v>5289100</v>
      </c>
      <c r="R24" s="20">
        <v>449448</v>
      </c>
      <c r="S24" s="17">
        <v>9766493</v>
      </c>
      <c r="T24" s="25">
        <v>4813148</v>
      </c>
      <c r="U24" s="33" t="s">
        <v>22</v>
      </c>
      <c r="V24" s="17">
        <v>10856785</v>
      </c>
      <c r="W24" s="17">
        <v>240</v>
      </c>
      <c r="X24" s="17">
        <f t="shared" si="6"/>
        <v>94758520</v>
      </c>
      <c r="Y24" s="17">
        <v>6462887</v>
      </c>
      <c r="Z24" s="37">
        <f t="shared" si="7"/>
        <v>101221407</v>
      </c>
    </row>
    <row r="25" spans="1:26" s="7" customFormat="1" ht="19.5" customHeight="1">
      <c r="A25" s="10" t="s">
        <v>40</v>
      </c>
      <c r="B25" s="20">
        <v>220000</v>
      </c>
      <c r="C25" s="20">
        <v>16513000</v>
      </c>
      <c r="D25" s="20">
        <v>661000</v>
      </c>
      <c r="E25" s="15" t="s">
        <v>22</v>
      </c>
      <c r="F25" s="17">
        <v>2064000</v>
      </c>
      <c r="G25" s="25">
        <v>1023000</v>
      </c>
      <c r="H25" s="33" t="s">
        <v>22</v>
      </c>
      <c r="I25" s="17">
        <v>2907000</v>
      </c>
      <c r="J25" s="16" t="s">
        <v>22</v>
      </c>
      <c r="K25" s="17">
        <f t="shared" si="4"/>
        <v>23388000</v>
      </c>
      <c r="L25" s="17">
        <v>1166000</v>
      </c>
      <c r="M25" s="25">
        <f t="shared" si="5"/>
        <v>24554000</v>
      </c>
      <c r="N25" s="26" t="s">
        <v>40</v>
      </c>
      <c r="O25" s="20">
        <v>271140</v>
      </c>
      <c r="P25" s="20">
        <v>16145176</v>
      </c>
      <c r="Q25" s="20">
        <v>207443</v>
      </c>
      <c r="R25" s="15" t="s">
        <v>22</v>
      </c>
      <c r="S25" s="17">
        <v>2026715</v>
      </c>
      <c r="T25" s="25">
        <v>970730</v>
      </c>
      <c r="U25" s="33" t="s">
        <v>22</v>
      </c>
      <c r="V25" s="17">
        <v>2873166</v>
      </c>
      <c r="W25" s="16" t="s">
        <v>22</v>
      </c>
      <c r="X25" s="17">
        <f t="shared" si="6"/>
        <v>22494370</v>
      </c>
      <c r="Y25" s="17">
        <v>647724</v>
      </c>
      <c r="Z25" s="37">
        <f t="shared" si="7"/>
        <v>23142094</v>
      </c>
    </row>
    <row r="26" spans="1:26" s="7" customFormat="1" ht="19.5" customHeight="1">
      <c r="A26" s="10" t="s">
        <v>41</v>
      </c>
      <c r="B26" s="15"/>
      <c r="C26" s="15" t="s">
        <v>22</v>
      </c>
      <c r="D26" s="15" t="s">
        <v>22</v>
      </c>
      <c r="E26" s="15" t="s">
        <v>22</v>
      </c>
      <c r="F26" s="16" t="s">
        <v>22</v>
      </c>
      <c r="G26" s="32" t="s">
        <v>22</v>
      </c>
      <c r="H26" s="33" t="s">
        <v>22</v>
      </c>
      <c r="I26" s="16" t="s">
        <v>22</v>
      </c>
      <c r="J26" s="16" t="s">
        <v>22</v>
      </c>
      <c r="K26" s="17">
        <f t="shared" si="4"/>
        <v>0</v>
      </c>
      <c r="L26" s="17">
        <v>2293000</v>
      </c>
      <c r="M26" s="25">
        <f t="shared" si="5"/>
        <v>2293000</v>
      </c>
      <c r="N26" s="26" t="s">
        <v>41</v>
      </c>
      <c r="O26" s="20"/>
      <c r="P26" s="15" t="s">
        <v>22</v>
      </c>
      <c r="Q26" s="15" t="s">
        <v>22</v>
      </c>
      <c r="R26" s="15" t="s">
        <v>22</v>
      </c>
      <c r="S26" s="16" t="s">
        <v>22</v>
      </c>
      <c r="T26" s="32" t="s">
        <v>22</v>
      </c>
      <c r="U26" s="33" t="s">
        <v>22</v>
      </c>
      <c r="V26" s="16" t="s">
        <v>22</v>
      </c>
      <c r="W26" s="16" t="s">
        <v>22</v>
      </c>
      <c r="X26" s="17">
        <f t="shared" si="6"/>
        <v>0</v>
      </c>
      <c r="Y26" s="17">
        <v>1277996</v>
      </c>
      <c r="Z26" s="37">
        <f t="shared" si="7"/>
        <v>1277996</v>
      </c>
    </row>
    <row r="27" spans="1:26" s="7" customFormat="1" ht="19.5" customHeight="1">
      <c r="A27" s="10" t="s">
        <v>42</v>
      </c>
      <c r="B27" s="15" t="s">
        <v>22</v>
      </c>
      <c r="C27" s="20">
        <v>45538000</v>
      </c>
      <c r="D27" s="20">
        <v>1898000</v>
      </c>
      <c r="E27" s="15" t="s">
        <v>22</v>
      </c>
      <c r="F27" s="17">
        <v>5692000</v>
      </c>
      <c r="G27" s="25">
        <v>2732000</v>
      </c>
      <c r="H27" s="33" t="s">
        <v>22</v>
      </c>
      <c r="I27" s="17">
        <v>6976000</v>
      </c>
      <c r="J27" s="16" t="s">
        <v>22</v>
      </c>
      <c r="K27" s="17">
        <f t="shared" si="4"/>
        <v>62836000</v>
      </c>
      <c r="L27" s="17">
        <v>1094000</v>
      </c>
      <c r="M27" s="25">
        <f t="shared" si="5"/>
        <v>63930000</v>
      </c>
      <c r="N27" s="26" t="s">
        <v>42</v>
      </c>
      <c r="O27" s="15" t="s">
        <v>22</v>
      </c>
      <c r="P27" s="20">
        <v>43303431</v>
      </c>
      <c r="Q27" s="20">
        <v>1539791</v>
      </c>
      <c r="R27" s="15" t="s">
        <v>22</v>
      </c>
      <c r="S27" s="17">
        <v>5399709</v>
      </c>
      <c r="T27" s="25">
        <v>2595915</v>
      </c>
      <c r="U27" s="33" t="s">
        <v>22</v>
      </c>
      <c r="V27" s="17">
        <v>6239302</v>
      </c>
      <c r="W27" s="16" t="s">
        <v>22</v>
      </c>
      <c r="X27" s="17">
        <f t="shared" si="6"/>
        <v>59078148</v>
      </c>
      <c r="Y27" s="17">
        <v>712874</v>
      </c>
      <c r="Z27" s="37">
        <f t="shared" si="7"/>
        <v>59791022</v>
      </c>
    </row>
    <row r="28" spans="1:26" s="7" customFormat="1" ht="19.5" customHeight="1">
      <c r="A28" s="10" t="s">
        <v>43</v>
      </c>
      <c r="B28" s="20">
        <v>288000</v>
      </c>
      <c r="C28" s="15" t="s">
        <v>22</v>
      </c>
      <c r="D28" s="15" t="s">
        <v>22</v>
      </c>
      <c r="E28" s="15" t="s">
        <v>22</v>
      </c>
      <c r="F28" s="16" t="s">
        <v>22</v>
      </c>
      <c r="G28" s="32" t="s">
        <v>22</v>
      </c>
      <c r="H28" s="33" t="s">
        <v>22</v>
      </c>
      <c r="I28" s="16" t="s">
        <v>22</v>
      </c>
      <c r="J28" s="16" t="s">
        <v>22</v>
      </c>
      <c r="K28" s="17">
        <f t="shared" si="4"/>
        <v>288000</v>
      </c>
      <c r="L28" s="16" t="s">
        <v>22</v>
      </c>
      <c r="M28" s="25">
        <f t="shared" si="5"/>
        <v>288000</v>
      </c>
      <c r="N28" s="26" t="s">
        <v>43</v>
      </c>
      <c r="O28" s="20">
        <v>157000</v>
      </c>
      <c r="P28" s="15" t="s">
        <v>22</v>
      </c>
      <c r="Q28" s="15" t="s">
        <v>22</v>
      </c>
      <c r="R28" s="15" t="s">
        <v>22</v>
      </c>
      <c r="S28" s="16" t="s">
        <v>22</v>
      </c>
      <c r="T28" s="32" t="s">
        <v>22</v>
      </c>
      <c r="U28" s="33" t="s">
        <v>22</v>
      </c>
      <c r="V28" s="16" t="s">
        <v>22</v>
      </c>
      <c r="W28" s="16" t="s">
        <v>22</v>
      </c>
      <c r="X28" s="17">
        <f t="shared" si="6"/>
        <v>157000</v>
      </c>
      <c r="Y28" s="16" t="s">
        <v>22</v>
      </c>
      <c r="Z28" s="37">
        <f t="shared" si="7"/>
        <v>157000</v>
      </c>
    </row>
    <row r="29" spans="1:26" s="7" customFormat="1" ht="19.5" customHeight="1">
      <c r="A29" s="10" t="s">
        <v>44</v>
      </c>
      <c r="B29" s="15" t="s">
        <v>22</v>
      </c>
      <c r="C29" s="20">
        <v>53121000</v>
      </c>
      <c r="D29" s="20">
        <v>1449000</v>
      </c>
      <c r="E29" s="15" t="s">
        <v>22</v>
      </c>
      <c r="F29" s="17">
        <v>6641000</v>
      </c>
      <c r="G29" s="25">
        <v>3071000</v>
      </c>
      <c r="H29" s="33" t="s">
        <v>22</v>
      </c>
      <c r="I29" s="17">
        <v>6601000</v>
      </c>
      <c r="J29" s="16" t="s">
        <v>22</v>
      </c>
      <c r="K29" s="17">
        <f t="shared" si="4"/>
        <v>70883000</v>
      </c>
      <c r="L29" s="17">
        <v>92088000</v>
      </c>
      <c r="M29" s="25">
        <f t="shared" si="5"/>
        <v>162971000</v>
      </c>
      <c r="N29" s="26" t="s">
        <v>44</v>
      </c>
      <c r="O29" s="15" t="s">
        <v>22</v>
      </c>
      <c r="P29" s="20">
        <v>50104174</v>
      </c>
      <c r="Q29" s="20">
        <v>1329577</v>
      </c>
      <c r="R29" s="15" t="s">
        <v>22</v>
      </c>
      <c r="S29" s="17">
        <v>5754452</v>
      </c>
      <c r="T29" s="25">
        <v>2548207</v>
      </c>
      <c r="U29" s="33" t="s">
        <v>22</v>
      </c>
      <c r="V29" s="17">
        <v>6329399</v>
      </c>
      <c r="W29" s="16" t="s">
        <v>22</v>
      </c>
      <c r="X29" s="17">
        <f t="shared" si="6"/>
        <v>66065809</v>
      </c>
      <c r="Y29" s="17">
        <v>82211808</v>
      </c>
      <c r="Z29" s="37">
        <f t="shared" si="7"/>
        <v>148277617</v>
      </c>
    </row>
    <row r="30" spans="1:26" s="7" customFormat="1" ht="29.25" customHeight="1">
      <c r="A30" s="10" t="s">
        <v>45</v>
      </c>
      <c r="B30" s="15" t="s">
        <v>22</v>
      </c>
      <c r="C30" s="15" t="s">
        <v>22</v>
      </c>
      <c r="D30" s="15" t="s">
        <v>22</v>
      </c>
      <c r="E30" s="15" t="s">
        <v>22</v>
      </c>
      <c r="F30" s="16" t="s">
        <v>22</v>
      </c>
      <c r="G30" s="32" t="s">
        <v>22</v>
      </c>
      <c r="H30" s="33" t="s">
        <v>22</v>
      </c>
      <c r="I30" s="16" t="s">
        <v>22</v>
      </c>
      <c r="J30" s="16" t="s">
        <v>22</v>
      </c>
      <c r="K30" s="17">
        <f t="shared" si="4"/>
        <v>0</v>
      </c>
      <c r="L30" s="17">
        <v>1458000</v>
      </c>
      <c r="M30" s="25">
        <f t="shared" si="5"/>
        <v>1458000</v>
      </c>
      <c r="N30" s="26" t="s">
        <v>45</v>
      </c>
      <c r="O30" s="15" t="s">
        <v>22</v>
      </c>
      <c r="P30" s="15" t="s">
        <v>22</v>
      </c>
      <c r="Q30" s="15" t="s">
        <v>22</v>
      </c>
      <c r="R30" s="15" t="s">
        <v>22</v>
      </c>
      <c r="S30" s="16" t="s">
        <v>22</v>
      </c>
      <c r="T30" s="32" t="s">
        <v>22</v>
      </c>
      <c r="U30" s="33" t="s">
        <v>22</v>
      </c>
      <c r="V30" s="16" t="s">
        <v>22</v>
      </c>
      <c r="W30" s="16" t="s">
        <v>22</v>
      </c>
      <c r="X30" s="17">
        <f t="shared" si="6"/>
        <v>0</v>
      </c>
      <c r="Y30" s="17">
        <v>1021682</v>
      </c>
      <c r="Z30" s="37">
        <f t="shared" si="7"/>
        <v>1021682</v>
      </c>
    </row>
    <row r="31" spans="1:26" s="7" customFormat="1" ht="29.25" customHeight="1">
      <c r="A31" s="10" t="s">
        <v>46</v>
      </c>
      <c r="B31" s="20">
        <v>42000</v>
      </c>
      <c r="C31" s="15" t="s">
        <v>22</v>
      </c>
      <c r="D31" s="15" t="s">
        <v>22</v>
      </c>
      <c r="E31" s="15" t="s">
        <v>22</v>
      </c>
      <c r="F31" s="16" t="s">
        <v>22</v>
      </c>
      <c r="G31" s="32" t="s">
        <v>22</v>
      </c>
      <c r="H31" s="33" t="s">
        <v>22</v>
      </c>
      <c r="I31" s="16" t="s">
        <v>22</v>
      </c>
      <c r="J31" s="16" t="s">
        <v>22</v>
      </c>
      <c r="K31" s="17">
        <f t="shared" si="4"/>
        <v>42000</v>
      </c>
      <c r="L31" s="16" t="s">
        <v>22</v>
      </c>
      <c r="M31" s="25">
        <f t="shared" si="5"/>
        <v>42000</v>
      </c>
      <c r="N31" s="26" t="s">
        <v>46</v>
      </c>
      <c r="O31" s="20">
        <v>22000</v>
      </c>
      <c r="P31" s="15" t="s">
        <v>22</v>
      </c>
      <c r="Q31" s="15" t="s">
        <v>22</v>
      </c>
      <c r="R31" s="15" t="s">
        <v>22</v>
      </c>
      <c r="S31" s="16" t="s">
        <v>22</v>
      </c>
      <c r="T31" s="32" t="s">
        <v>22</v>
      </c>
      <c r="U31" s="33" t="s">
        <v>22</v>
      </c>
      <c r="V31" s="16" t="s">
        <v>22</v>
      </c>
      <c r="W31" s="16" t="s">
        <v>22</v>
      </c>
      <c r="X31" s="17">
        <f t="shared" si="6"/>
        <v>22000</v>
      </c>
      <c r="Y31" s="16" t="s">
        <v>22</v>
      </c>
      <c r="Z31" s="37">
        <f t="shared" si="7"/>
        <v>22000</v>
      </c>
    </row>
    <row r="32" spans="1:26" s="7" customFormat="1" ht="19.5" customHeight="1">
      <c r="A32" s="10" t="s">
        <v>47</v>
      </c>
      <c r="B32" s="20"/>
      <c r="C32" s="15" t="s">
        <v>22</v>
      </c>
      <c r="D32" s="15" t="s">
        <v>22</v>
      </c>
      <c r="E32" s="15" t="s">
        <v>22</v>
      </c>
      <c r="F32" s="16" t="s">
        <v>22</v>
      </c>
      <c r="G32" s="32" t="s">
        <v>22</v>
      </c>
      <c r="H32" s="33" t="s">
        <v>22</v>
      </c>
      <c r="I32" s="16" t="s">
        <v>22</v>
      </c>
      <c r="J32" s="16" t="s">
        <v>22</v>
      </c>
      <c r="K32" s="17">
        <f t="shared" si="4"/>
        <v>0</v>
      </c>
      <c r="L32" s="16">
        <v>270000</v>
      </c>
      <c r="M32" s="25">
        <f t="shared" si="5"/>
        <v>270000</v>
      </c>
      <c r="N32" s="26" t="s">
        <v>47</v>
      </c>
      <c r="O32" s="20">
        <v>48466</v>
      </c>
      <c r="P32" s="15" t="s">
        <v>22</v>
      </c>
      <c r="Q32" s="15" t="s">
        <v>22</v>
      </c>
      <c r="R32" s="15" t="s">
        <v>22</v>
      </c>
      <c r="S32" s="16" t="s">
        <v>22</v>
      </c>
      <c r="T32" s="32" t="s">
        <v>22</v>
      </c>
      <c r="U32" s="33" t="s">
        <v>22</v>
      </c>
      <c r="V32" s="16" t="s">
        <v>22</v>
      </c>
      <c r="W32" s="16" t="s">
        <v>22</v>
      </c>
      <c r="X32" s="17">
        <f t="shared" si="6"/>
        <v>48466</v>
      </c>
      <c r="Y32" s="16" t="s">
        <v>22</v>
      </c>
      <c r="Z32" s="37">
        <f t="shared" si="7"/>
        <v>48466</v>
      </c>
    </row>
    <row r="33" spans="1:26" s="7" customFormat="1" ht="19.5" customHeight="1">
      <c r="A33" s="9" t="s">
        <v>48</v>
      </c>
      <c r="B33" s="19">
        <f>B34</f>
        <v>180000</v>
      </c>
      <c r="C33" s="19">
        <f aca="true" t="shared" si="8" ref="C33:K33">C34</f>
        <v>0</v>
      </c>
      <c r="D33" s="19">
        <f t="shared" si="8"/>
        <v>0</v>
      </c>
      <c r="E33" s="19">
        <f t="shared" si="8"/>
        <v>0</v>
      </c>
      <c r="F33" s="19">
        <f t="shared" si="8"/>
        <v>0</v>
      </c>
      <c r="G33" s="29">
        <f t="shared" si="8"/>
        <v>0</v>
      </c>
      <c r="H33" s="35">
        <f t="shared" si="8"/>
        <v>0</v>
      </c>
      <c r="I33" s="19">
        <f t="shared" si="8"/>
        <v>0</v>
      </c>
      <c r="J33" s="19">
        <f t="shared" si="8"/>
        <v>0</v>
      </c>
      <c r="K33" s="19">
        <f t="shared" si="8"/>
        <v>180000</v>
      </c>
      <c r="L33" s="19">
        <f>L34</f>
        <v>98000</v>
      </c>
      <c r="M33" s="29">
        <f>M34</f>
        <v>278000</v>
      </c>
      <c r="N33" s="28" t="s">
        <v>48</v>
      </c>
      <c r="O33" s="19">
        <f aca="true" t="shared" si="9" ref="O33:Z33">O34</f>
        <v>107500</v>
      </c>
      <c r="P33" s="19">
        <f t="shared" si="9"/>
        <v>0</v>
      </c>
      <c r="Q33" s="19">
        <f t="shared" si="9"/>
        <v>0</v>
      </c>
      <c r="R33" s="19">
        <f t="shared" si="9"/>
        <v>0</v>
      </c>
      <c r="S33" s="19">
        <f t="shared" si="9"/>
        <v>0</v>
      </c>
      <c r="T33" s="29">
        <f t="shared" si="9"/>
        <v>0</v>
      </c>
      <c r="U33" s="35">
        <f t="shared" si="9"/>
        <v>0</v>
      </c>
      <c r="V33" s="19">
        <f t="shared" si="9"/>
        <v>0</v>
      </c>
      <c r="W33" s="19">
        <f t="shared" si="9"/>
        <v>0</v>
      </c>
      <c r="X33" s="19">
        <f t="shared" si="9"/>
        <v>107500</v>
      </c>
      <c r="Y33" s="19">
        <f t="shared" si="9"/>
        <v>61591</v>
      </c>
      <c r="Z33" s="29">
        <f t="shared" si="9"/>
        <v>169091</v>
      </c>
    </row>
    <row r="34" spans="1:26" s="7" customFormat="1" ht="29.25" customHeight="1">
      <c r="A34" s="21" t="s">
        <v>52</v>
      </c>
      <c r="B34" s="20">
        <v>180000</v>
      </c>
      <c r="C34" s="15">
        <v>0</v>
      </c>
      <c r="D34" s="15">
        <v>0</v>
      </c>
      <c r="E34" s="15">
        <v>0</v>
      </c>
      <c r="F34" s="15">
        <v>0</v>
      </c>
      <c r="G34" s="32">
        <v>0</v>
      </c>
      <c r="H34" s="33">
        <v>0</v>
      </c>
      <c r="I34" s="15">
        <v>0</v>
      </c>
      <c r="J34" s="15">
        <v>0</v>
      </c>
      <c r="K34" s="17">
        <f>SUM(B34:J34)</f>
        <v>180000</v>
      </c>
      <c r="L34" s="17">
        <v>98000</v>
      </c>
      <c r="M34" s="25">
        <f>SUM(K34:L34)</f>
        <v>278000</v>
      </c>
      <c r="N34" s="39" t="s">
        <v>52</v>
      </c>
      <c r="O34" s="20">
        <v>107500</v>
      </c>
      <c r="P34" s="15">
        <v>0</v>
      </c>
      <c r="Q34" s="15">
        <v>0</v>
      </c>
      <c r="R34" s="15">
        <v>0</v>
      </c>
      <c r="S34" s="16">
        <v>0</v>
      </c>
      <c r="T34" s="32">
        <v>0</v>
      </c>
      <c r="U34" s="33">
        <v>0</v>
      </c>
      <c r="V34" s="16">
        <v>0</v>
      </c>
      <c r="W34" s="16">
        <v>0</v>
      </c>
      <c r="X34" s="17">
        <f>SUM(O34:W34)</f>
        <v>107500</v>
      </c>
      <c r="Y34" s="17">
        <v>61591</v>
      </c>
      <c r="Z34" s="37">
        <f>SUM(X34:Y34)</f>
        <v>169091</v>
      </c>
    </row>
    <row r="35" spans="1:26" s="7" customFormat="1" ht="19.5" customHeight="1">
      <c r="A35" s="11" t="s">
        <v>49</v>
      </c>
      <c r="B35" s="18">
        <f>B33+B9+B7</f>
        <v>556174000</v>
      </c>
      <c r="C35" s="18">
        <f aca="true" t="shared" si="10" ref="C35:Z35">C33+C9+C7</f>
        <v>247625000</v>
      </c>
      <c r="D35" s="18">
        <f t="shared" si="10"/>
        <v>39749000</v>
      </c>
      <c r="E35" s="18">
        <f t="shared" si="10"/>
        <v>633000</v>
      </c>
      <c r="F35" s="18">
        <f t="shared" si="10"/>
        <v>184262000</v>
      </c>
      <c r="G35" s="30">
        <f t="shared" si="10"/>
        <v>76753000</v>
      </c>
      <c r="H35" s="36">
        <f t="shared" si="10"/>
        <v>0</v>
      </c>
      <c r="I35" s="18">
        <f t="shared" si="10"/>
        <v>111543000</v>
      </c>
      <c r="J35" s="18">
        <f t="shared" si="10"/>
        <v>17000</v>
      </c>
      <c r="K35" s="18">
        <f t="shared" si="10"/>
        <v>1216756000</v>
      </c>
      <c r="L35" s="18">
        <f t="shared" si="10"/>
        <v>110855000</v>
      </c>
      <c r="M35" s="30">
        <f t="shared" si="10"/>
        <v>1327611000</v>
      </c>
      <c r="N35" s="31" t="s">
        <v>49</v>
      </c>
      <c r="O35" s="18">
        <f t="shared" si="10"/>
        <v>505585545</v>
      </c>
      <c r="P35" s="18">
        <f t="shared" si="10"/>
        <v>234508454</v>
      </c>
      <c r="Q35" s="18">
        <f t="shared" si="10"/>
        <v>31355280</v>
      </c>
      <c r="R35" s="18">
        <f t="shared" si="10"/>
        <v>449448</v>
      </c>
      <c r="S35" s="18">
        <f t="shared" si="10"/>
        <v>160988400</v>
      </c>
      <c r="T35" s="30">
        <f t="shared" si="10"/>
        <v>64891381</v>
      </c>
      <c r="U35" s="36">
        <f t="shared" si="10"/>
        <v>0</v>
      </c>
      <c r="V35" s="18">
        <f t="shared" si="10"/>
        <v>104330187</v>
      </c>
      <c r="W35" s="18">
        <f t="shared" si="10"/>
        <v>240</v>
      </c>
      <c r="X35" s="18">
        <f t="shared" si="10"/>
        <v>1102108935</v>
      </c>
      <c r="Y35" s="18">
        <f t="shared" si="10"/>
        <v>96308439</v>
      </c>
      <c r="Z35" s="30">
        <f t="shared" si="10"/>
        <v>1198417374</v>
      </c>
    </row>
    <row r="36" spans="1:26" s="7" customFormat="1" ht="14.25" customHeight="1">
      <c r="A36" s="7" t="s">
        <v>22</v>
      </c>
      <c r="Z36" s="38"/>
    </row>
    <row r="37" s="7" customFormat="1" ht="14.25" customHeight="1">
      <c r="A37" s="7" t="s">
        <v>22</v>
      </c>
    </row>
    <row r="38" spans="1:14" s="7" customFormat="1" ht="14.25" customHeight="1">
      <c r="A38" s="8" t="s">
        <v>22</v>
      </c>
      <c r="N38" s="8"/>
    </row>
  </sheetData>
  <mergeCells count="34">
    <mergeCell ref="O4:T4"/>
    <mergeCell ref="U4:Z4"/>
    <mergeCell ref="O5:O6"/>
    <mergeCell ref="U1:Z1"/>
    <mergeCell ref="U2:Z2"/>
    <mergeCell ref="N3:T3"/>
    <mergeCell ref="U3:Z3"/>
    <mergeCell ref="N1:T1"/>
    <mergeCell ref="N2:T2"/>
    <mergeCell ref="W5:W6"/>
    <mergeCell ref="F5:F6"/>
    <mergeCell ref="E5:E6"/>
    <mergeCell ref="H5:H6"/>
    <mergeCell ref="J5:J6"/>
    <mergeCell ref="K5:K6"/>
    <mergeCell ref="M5:M6"/>
    <mergeCell ref="N4:N6"/>
    <mergeCell ref="I5:I6"/>
    <mergeCell ref="B4:G4"/>
    <mergeCell ref="H4:M4"/>
    <mergeCell ref="A1:G1"/>
    <mergeCell ref="H1:M1"/>
    <mergeCell ref="A2:G2"/>
    <mergeCell ref="H2:M2"/>
    <mergeCell ref="H3:M3"/>
    <mergeCell ref="A3:G3"/>
    <mergeCell ref="A4:A6"/>
    <mergeCell ref="B5:B6"/>
    <mergeCell ref="X5:X6"/>
    <mergeCell ref="Z5:Z6"/>
    <mergeCell ref="R5:R6"/>
    <mergeCell ref="S5:S6"/>
    <mergeCell ref="U5:U6"/>
    <mergeCell ref="V5:V6"/>
  </mergeCells>
  <printOptions horizontalCentered="1"/>
  <pageMargins left="0.3937007874015748" right="0.3937007874015748" top="0.5118110236220472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2013-04-09T06:56:03Z</cp:lastPrinted>
  <dcterms:created xsi:type="dcterms:W3CDTF">2012-04-15T17:20:21Z</dcterms:created>
  <dcterms:modified xsi:type="dcterms:W3CDTF">2013-04-09T07:57:27Z</dcterms:modified>
  <cp:category/>
  <cp:version/>
  <cp:contentType/>
  <cp:contentStatus/>
</cp:coreProperties>
</file>