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496" windowHeight="861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'現流表及平衡表'!$A$1:$K$45</definedName>
    <definedName name="_xlnm.Print_Area" localSheetId="0">'餘絀表及撥補表'!$A$1:$H$43</definedName>
  </definedNames>
  <calcPr fullCalcOnLoad="1"/>
</workbook>
</file>

<file path=xl/sharedStrings.xml><?xml version="1.0" encoding="utf-8"?>
<sst xmlns="http://schemas.openxmlformats.org/spreadsheetml/2006/main" count="75" uniqueCount="60">
  <si>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</si>
  <si>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</si>
  <si>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</si>
  <si>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</si>
  <si>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</si>
  <si>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</si>
  <si>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</si>
  <si>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資源回收管理基金－信託基金部分現金流量決算表</t>
  </si>
  <si>
    <t>資源回收管理基金－信託基金部分收支餘絀決算表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</si>
  <si>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</si>
  <si>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金額</t>
  </si>
  <si>
    <t>總收入</t>
  </si>
  <si>
    <t>回收清除處理收入</t>
  </si>
  <si>
    <t>利息收入</t>
  </si>
  <si>
    <t>雜項收入</t>
  </si>
  <si>
    <t>總支出</t>
  </si>
  <si>
    <t>回收清除處理補貼費</t>
  </si>
  <si>
    <t>其他支出</t>
  </si>
  <si>
    <t>本期賸餘（短絀－）</t>
  </si>
  <si>
    <t>資源回收管理基金－信託基金部分餘絀撥補決算表</t>
  </si>
  <si>
    <t>項目</t>
  </si>
  <si>
    <t>本年度決算數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</si>
  <si>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</si>
  <si>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賸餘之部</t>
  </si>
  <si>
    <t>本期賸餘</t>
  </si>
  <si>
    <t>前期未分配賸餘</t>
  </si>
  <si>
    <t>分配之部</t>
  </si>
  <si>
    <t>未分配賸餘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</si>
  <si>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</si>
  <si>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</si>
  <si>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</si>
  <si>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</si>
  <si>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</si>
  <si>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</si>
  <si>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>減少其他資產</t>
  </si>
  <si>
    <t>增加其他資產</t>
  </si>
  <si>
    <t xml:space="preserve">  投資活動之淨現金流入（流出－）</t>
  </si>
  <si>
    <t>現金及約當現金之淨增（淨減－）</t>
  </si>
  <si>
    <t>期初現金及約當現金</t>
  </si>
  <si>
    <t>期末現金及約當現金</t>
  </si>
  <si>
    <t>資源回收管理基金－信託基金部分平衡表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</si>
  <si>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</si>
  <si>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</si>
  <si>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</si>
  <si>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</si>
  <si>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</si>
  <si>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</si>
  <si>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</si>
  <si>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</si>
  <si>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其他資產</t>
  </si>
  <si>
    <t>淨值</t>
  </si>
  <si>
    <t>累積餘絀（－）</t>
  </si>
  <si>
    <t>合                 計</t>
  </si>
  <si>
    <t>合 　　計</t>
  </si>
  <si>
    <t>本年度預算數</t>
  </si>
  <si>
    <t>本年度
預算數</t>
  </si>
  <si>
    <r>
      <t xml:space="preserve">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細明體"/>
        <family val="3"/>
      </rPr>
      <t>年度</t>
    </r>
  </si>
  <si>
    <t>單位：新臺幣元</t>
  </si>
  <si>
    <r>
      <t xml:space="preserve">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31</t>
    </r>
    <r>
      <rPr>
        <b/>
        <sz val="12"/>
        <rFont val="細明體"/>
        <family val="3"/>
      </rPr>
      <t>日</t>
    </r>
  </si>
  <si>
    <r>
      <t xml:space="preserve">     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細明體"/>
        <family val="3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細明體"/>
        <family val="3"/>
      </rPr>
      <t>　　　　　　</t>
    </r>
    <r>
      <rPr>
        <b/>
        <sz val="12"/>
        <rFont val="Times New Roman"/>
        <family val="1"/>
      </rPr>
      <t xml:space="preserve">   </t>
    </r>
    <r>
      <rPr>
        <b/>
        <sz val="12"/>
        <rFont val="細明體"/>
        <family val="3"/>
      </rPr>
      <t>單位：新臺幣元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</si>
</sst>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  <numFmt numFmtId="183" formatCode="_-###,###,###,###_-;\-###,###,###,###_-;_-&quot;-&quot;_-;_-@_-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9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6" fillId="23" borderId="9" applyNumberFormat="0" applyAlignment="0" applyProtection="0"/>
    <xf numFmtId="0" fontId="20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181" fontId="8" fillId="0" borderId="10" xfId="0" applyNumberFormat="1" applyFont="1" applyFill="1" applyBorder="1" applyAlignment="1" applyProtection="1">
      <alignment vertical="center"/>
      <protection/>
    </xf>
    <xf numFmtId="181" fontId="11" fillId="0" borderId="10" xfId="0" applyNumberFormat="1" applyFont="1" applyFill="1" applyBorder="1" applyAlignment="1" applyProtection="1">
      <alignment horizontal="left" vertical="center"/>
      <protection locked="0"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 locked="0"/>
    </xf>
    <xf numFmtId="181" fontId="11" fillId="0" borderId="10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Fill="1" applyBorder="1" applyAlignment="1" applyProtection="1">
      <alignment vertical="center" readingOrder="2"/>
      <protection/>
    </xf>
    <xf numFmtId="181" fontId="11" fillId="0" borderId="11" xfId="0" applyNumberFormat="1" applyFont="1" applyFill="1" applyBorder="1" applyAlignment="1" applyProtection="1">
      <alignment horizontal="right" vertical="center"/>
      <protection locked="0"/>
    </xf>
    <xf numFmtId="181" fontId="11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>
      <alignment horizontal="right" vertical="center"/>
      <protection locked="0"/>
    </xf>
    <xf numFmtId="181" fontId="11" fillId="0" borderId="12" xfId="0" applyNumberFormat="1" applyFont="1" applyFill="1" applyBorder="1" applyAlignment="1" applyProtection="1">
      <alignment horizontal="right" vertical="center"/>
      <protection locked="0"/>
    </xf>
    <xf numFmtId="181" fontId="11" fillId="0" borderId="1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178" fontId="11" fillId="0" borderId="11" xfId="0" applyNumberFormat="1" applyFont="1" applyFill="1" applyBorder="1" applyAlignment="1" applyProtection="1">
      <alignment horizontal="right" vertical="center" readingOrder="2"/>
      <protection/>
    </xf>
    <xf numFmtId="181" fontId="8" fillId="0" borderId="15" xfId="0" applyNumberFormat="1" applyFont="1" applyFill="1" applyBorder="1" applyAlignment="1" applyProtection="1">
      <alignment vertical="center"/>
      <protection/>
    </xf>
    <xf numFmtId="181" fontId="8" fillId="0" borderId="15" xfId="0" applyNumberFormat="1" applyFont="1" applyFill="1" applyBorder="1" applyAlignment="1" applyProtection="1">
      <alignment horizontal="right" vertical="center"/>
      <protection/>
    </xf>
    <xf numFmtId="178" fontId="8" fillId="0" borderId="16" xfId="0" applyNumberFormat="1" applyFont="1" applyFill="1" applyBorder="1" applyAlignment="1" applyProtection="1">
      <alignment vertical="center" readingOrder="2"/>
      <protection/>
    </xf>
    <xf numFmtId="0" fontId="0" fillId="0" borderId="0" xfId="0" applyFont="1" applyFill="1" applyAlignment="1">
      <alignment vertical="center"/>
    </xf>
    <xf numFmtId="49" fontId="10" fillId="0" borderId="12" xfId="0" applyNumberFormat="1" applyFont="1" applyFill="1" applyBorder="1" applyAlignment="1" applyProtection="1">
      <alignment horizontal="left" vertical="center" readingOrder="1"/>
      <protection locked="0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81" fontId="11" fillId="0" borderId="10" xfId="0" applyNumberFormat="1" applyFont="1" applyFill="1" applyBorder="1" applyAlignment="1" applyProtection="1">
      <alignment vertical="center"/>
      <protection locked="0"/>
    </xf>
    <xf numFmtId="181" fontId="11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43" fontId="0" fillId="0" borderId="0" xfId="0" applyNumberFormat="1" applyFont="1" applyFill="1" applyAlignment="1">
      <alignment vertical="center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43" fontId="10" fillId="0" borderId="0" xfId="0" applyNumberFormat="1" applyFont="1" applyFill="1" applyBorder="1" applyAlignment="1" applyProtection="1">
      <alignment horizontal="left" vertical="center"/>
      <protection locked="0"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 applyProtection="1">
      <alignment vertical="center"/>
      <protection/>
    </xf>
    <xf numFmtId="181" fontId="8" fillId="0" borderId="19" xfId="0" applyNumberFormat="1" applyFont="1" applyFill="1" applyBorder="1" applyAlignment="1" applyProtection="1">
      <alignment vertical="center" readingOrder="2"/>
      <protection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178" fontId="8" fillId="0" borderId="19" xfId="0" applyNumberFormat="1" applyFont="1" applyFill="1" applyBorder="1" applyAlignment="1" applyProtection="1">
      <alignment vertical="center" readingOrder="2"/>
      <protection/>
    </xf>
    <xf numFmtId="181" fontId="8" fillId="0" borderId="10" xfId="0" applyNumberFormat="1" applyFont="1" applyFill="1" applyBorder="1" applyAlignment="1" applyProtection="1">
      <alignment horizontal="right" vertical="center"/>
      <protection/>
    </xf>
    <xf numFmtId="182" fontId="8" fillId="0" borderId="11" xfId="0" applyNumberFormat="1" applyFont="1" applyFill="1" applyBorder="1" applyAlignment="1" applyProtection="1">
      <alignment vertical="center" readingOrder="2"/>
      <protection/>
    </xf>
    <xf numFmtId="178" fontId="11" fillId="0" borderId="11" xfId="0" applyNumberFormat="1" applyFont="1" applyFill="1" applyBorder="1" applyAlignment="1" applyProtection="1">
      <alignment horizontal="center" vertical="center" readingOrder="2"/>
      <protection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horizontal="right" vertical="center"/>
    </xf>
    <xf numFmtId="181" fontId="8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 indent="1"/>
      <protection/>
    </xf>
    <xf numFmtId="0" fontId="7" fillId="0" borderId="20" xfId="0" applyFont="1" applyFill="1" applyBorder="1" applyAlignment="1" applyProtection="1">
      <alignment horizontal="distributed" vertical="center" indent="1"/>
      <protection/>
    </xf>
    <xf numFmtId="181" fontId="8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left" vertical="center"/>
      <protection locked="0"/>
    </xf>
    <xf numFmtId="178" fontId="11" fillId="0" borderId="11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81" fontId="11" fillId="0" borderId="12" xfId="0" applyNumberFormat="1" applyFont="1" applyFill="1" applyBorder="1" applyAlignment="1" applyProtection="1">
      <alignment horizontal="right" vertical="center"/>
      <protection locked="0"/>
    </xf>
    <xf numFmtId="181" fontId="11" fillId="0" borderId="11" xfId="0" applyNumberFormat="1" applyFont="1" applyFill="1" applyBorder="1" applyAlignment="1" applyProtection="1">
      <alignment horizontal="right" vertical="center"/>
      <protection/>
    </xf>
    <xf numFmtId="181" fontId="11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distributed" vertical="center" inden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distributed" vertical="center" indent="1"/>
      <protection/>
    </xf>
    <xf numFmtId="0" fontId="5" fillId="0" borderId="21" xfId="0" applyFont="1" applyFill="1" applyBorder="1" applyAlignment="1" applyProtection="1">
      <alignment horizontal="left" vertical="top"/>
      <protection locked="0"/>
    </xf>
    <xf numFmtId="0" fontId="6" fillId="0" borderId="22" xfId="0" applyFont="1" applyFill="1" applyBorder="1" applyAlignment="1" applyProtection="1">
      <alignment horizontal="distributed" vertical="center" indent="1"/>
      <protection/>
    </xf>
    <xf numFmtId="0" fontId="6" fillId="0" borderId="26" xfId="0" applyFont="1" applyFill="1" applyBorder="1" applyAlignment="1" applyProtection="1">
      <alignment horizontal="distributed" vertical="center" indent="1"/>
      <protection/>
    </xf>
    <xf numFmtId="0" fontId="6" fillId="0" borderId="27" xfId="0" applyFont="1" applyFill="1" applyBorder="1" applyAlignment="1" applyProtection="1">
      <alignment horizontal="distributed" vertical="center" indent="1"/>
      <protection/>
    </xf>
    <xf numFmtId="0" fontId="6" fillId="0" borderId="28" xfId="0" applyFont="1" applyFill="1" applyBorder="1" applyAlignment="1" applyProtection="1">
      <alignment horizontal="distributed" vertical="center" indent="1"/>
      <protection/>
    </xf>
    <xf numFmtId="181" fontId="11" fillId="0" borderId="11" xfId="0" applyNumberFormat="1" applyFont="1" applyFill="1" applyBorder="1" applyAlignment="1" applyProtection="1">
      <alignment horizontal="right" vertical="center"/>
      <protection locked="0"/>
    </xf>
    <xf numFmtId="181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181" fontId="8" fillId="0" borderId="11" xfId="0" applyNumberFormat="1" applyFont="1" applyFill="1" applyBorder="1" applyAlignment="1" applyProtection="1">
      <alignment horizontal="right"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distributed" vertical="center" indent="1"/>
      <protection locked="0"/>
    </xf>
    <xf numFmtId="0" fontId="7" fillId="0" borderId="12" xfId="0" applyFont="1" applyFill="1" applyBorder="1" applyAlignment="1" applyProtection="1">
      <alignment horizontal="distributed" vertical="center" inden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distributed" vertical="center" indent="1"/>
      <protection/>
    </xf>
    <xf numFmtId="0" fontId="7" fillId="0" borderId="24" xfId="0" applyFont="1" applyFill="1" applyBorder="1" applyAlignment="1" applyProtection="1">
      <alignment horizontal="distributed" vertical="center" indent="1"/>
      <protection/>
    </xf>
    <xf numFmtId="181" fontId="8" fillId="0" borderId="19" xfId="0" applyNumberFormat="1" applyFont="1" applyFill="1" applyBorder="1" applyAlignment="1" applyProtection="1">
      <alignment horizontal="right" vertical="center"/>
      <protection/>
    </xf>
    <xf numFmtId="181" fontId="8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19" xfId="0" applyFont="1" applyFill="1" applyBorder="1" applyAlignment="1" applyProtection="1">
      <alignment horizontal="distributed" vertical="center" indent="1"/>
      <protection/>
    </xf>
    <xf numFmtId="181" fontId="8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right"/>
      <protection/>
    </xf>
    <xf numFmtId="0" fontId="12" fillId="0" borderId="21" xfId="0" applyFont="1" applyFill="1" applyBorder="1" applyAlignment="1" applyProtection="1">
      <alignment horizontal="left" vertical="center"/>
      <protection/>
    </xf>
    <xf numFmtId="0" fontId="12" fillId="0" borderId="20" xfId="0" applyFont="1" applyFill="1" applyBorder="1" applyAlignment="1" applyProtection="1">
      <alignment horizontal="left" vertical="center"/>
      <protection/>
    </xf>
    <xf numFmtId="178" fontId="8" fillId="0" borderId="16" xfId="0" applyNumberFormat="1" applyFont="1" applyFill="1" applyBorder="1" applyAlignment="1" applyProtection="1">
      <alignment horizontal="right" vertical="center"/>
      <protection/>
    </xf>
    <xf numFmtId="178" fontId="8" fillId="0" borderId="21" xfId="0" applyNumberFormat="1" applyFont="1" applyFill="1" applyBorder="1" applyAlignment="1" applyProtection="1">
      <alignment horizontal="right"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2" fillId="0" borderId="23" xfId="0" applyFont="1" applyFill="1" applyBorder="1" applyAlignment="1" applyProtection="1">
      <alignment horizontal="left" vertical="center"/>
      <protection/>
    </xf>
    <xf numFmtId="0" fontId="12" fillId="0" borderId="24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 indent="1"/>
      <protection/>
    </xf>
    <xf numFmtId="0" fontId="6" fillId="0" borderId="31" xfId="0" applyFont="1" applyFill="1" applyBorder="1" applyAlignment="1" applyProtection="1">
      <alignment horizontal="distributed" vertical="center" inden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178" fontId="8" fillId="0" borderId="19" xfId="0" applyNumberFormat="1" applyFont="1" applyFill="1" applyBorder="1" applyAlignment="1" applyProtection="1">
      <alignment horizontal="right" vertical="center"/>
      <protection/>
    </xf>
    <xf numFmtId="178" fontId="8" fillId="0" borderId="2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21" xfId="0" applyFont="1" applyFill="1" applyBorder="1" applyAlignment="1" applyProtection="1">
      <alignment horizontal="center" vertical="top"/>
      <protection locked="0"/>
    </xf>
    <xf numFmtId="0" fontId="6" fillId="0" borderId="33" xfId="0" applyFont="1" applyFill="1" applyBorder="1" applyAlignment="1" applyProtection="1">
      <alignment horizontal="distributed" vertical="center" wrapText="1" indent="1"/>
      <protection/>
    </xf>
    <xf numFmtId="0" fontId="6" fillId="0" borderId="34" xfId="0" applyFont="1" applyFill="1" applyBorder="1" applyAlignment="1" applyProtection="1">
      <alignment horizontal="distributed" vertical="center" inden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25">
      <selection activeCell="B37" sqref="B37"/>
    </sheetView>
  </sheetViews>
  <sheetFormatPr defaultColWidth="9.00390625" defaultRowHeight="16.5"/>
  <cols>
    <col min="1" max="1" width="1.4921875" style="24" customWidth="1"/>
    <col min="2" max="2" width="20.875" style="24" customWidth="1"/>
    <col min="3" max="3" width="14.625" style="24" customWidth="1"/>
    <col min="4" max="4" width="7.375" style="24" customWidth="1"/>
    <col min="5" max="5" width="14.625" style="24" customWidth="1"/>
    <col min="6" max="6" width="7.375" style="24" customWidth="1"/>
    <col min="7" max="7" width="14.625" style="24" customWidth="1"/>
    <col min="8" max="8" width="7.75390625" style="24" customWidth="1"/>
    <col min="9" max="16384" width="9.00390625" style="24" customWidth="1"/>
  </cols>
  <sheetData>
    <row r="1" spans="1:8" s="16" customFormat="1" ht="27" customHeight="1">
      <c r="A1" s="85" t="s">
        <v>8</v>
      </c>
      <c r="B1" s="85"/>
      <c r="C1" s="85"/>
      <c r="D1" s="85"/>
      <c r="E1" s="85"/>
      <c r="F1" s="85"/>
      <c r="G1" s="85"/>
      <c r="H1" s="85"/>
    </row>
    <row r="2" spans="2:8" s="16" customFormat="1" ht="17.25" customHeight="1">
      <c r="B2" s="87"/>
      <c r="C2" s="87"/>
      <c r="D2" s="87"/>
      <c r="E2" s="87"/>
      <c r="F2" s="87"/>
      <c r="G2" s="87"/>
      <c r="H2" s="87"/>
    </row>
    <row r="3" spans="1:8" s="18" customFormat="1" ht="20.25" thickBot="1">
      <c r="A3" s="16"/>
      <c r="B3" s="17"/>
      <c r="C3" s="89" t="s">
        <v>59</v>
      </c>
      <c r="D3" s="89"/>
      <c r="E3" s="89"/>
      <c r="F3" s="89"/>
      <c r="G3" s="89"/>
      <c r="H3" s="89"/>
    </row>
    <row r="4" spans="1:8" s="18" customFormat="1" ht="18.75" customHeight="1">
      <c r="A4" s="90" t="s">
        <v>3</v>
      </c>
      <c r="B4" s="91"/>
      <c r="C4" s="86" t="s">
        <v>54</v>
      </c>
      <c r="D4" s="86"/>
      <c r="E4" s="86" t="s">
        <v>5</v>
      </c>
      <c r="F4" s="86"/>
      <c r="G4" s="86" t="s">
        <v>9</v>
      </c>
      <c r="H4" s="88"/>
    </row>
    <row r="5" spans="1:8" s="18" customFormat="1" ht="18.75" customHeight="1">
      <c r="A5" s="92"/>
      <c r="B5" s="93"/>
      <c r="C5" s="19" t="s">
        <v>10</v>
      </c>
      <c r="D5" s="20" t="s">
        <v>1</v>
      </c>
      <c r="E5" s="19" t="s">
        <v>10</v>
      </c>
      <c r="F5" s="20" t="s">
        <v>1</v>
      </c>
      <c r="G5" s="19" t="s">
        <v>10</v>
      </c>
      <c r="H5" s="21" t="s">
        <v>1</v>
      </c>
    </row>
    <row r="6" spans="1:8" s="18" customFormat="1" ht="17.25" customHeight="1">
      <c r="A6" s="80" t="s">
        <v>11</v>
      </c>
      <c r="B6" s="81"/>
      <c r="C6" s="51">
        <f>SUM(C7:C9)</f>
        <v>5664452000</v>
      </c>
      <c r="D6" s="52">
        <v>100</v>
      </c>
      <c r="E6" s="51">
        <f>SUM(E7:E9)</f>
        <v>5993548963</v>
      </c>
      <c r="F6" s="52">
        <v>100</v>
      </c>
      <c r="G6" s="53">
        <f aca="true" t="shared" si="0" ref="G6:G13">E6-C6</f>
        <v>329096963</v>
      </c>
      <c r="H6" s="54">
        <f>G6/C6*100</f>
        <v>5.8098640962973995</v>
      </c>
    </row>
    <row r="7" spans="1:8" ht="17.25" customHeight="1">
      <c r="A7" s="22"/>
      <c r="B7" s="23" t="s">
        <v>12</v>
      </c>
      <c r="C7" s="2">
        <v>5605897000</v>
      </c>
      <c r="D7" s="3">
        <f>C7/C6*100</f>
        <v>98.96627246554476</v>
      </c>
      <c r="E7" s="4">
        <v>5827698147</v>
      </c>
      <c r="F7" s="3">
        <f>E7/E6*100</f>
        <v>97.23284456298185</v>
      </c>
      <c r="G7" s="5">
        <f t="shared" si="0"/>
        <v>221801147</v>
      </c>
      <c r="H7" s="8">
        <f>ABS(G7/C7*100)</f>
        <v>3.956568360067978</v>
      </c>
    </row>
    <row r="8" spans="1:8" ht="17.25" customHeight="1">
      <c r="A8" s="22"/>
      <c r="B8" s="23" t="s">
        <v>13</v>
      </c>
      <c r="C8" s="2">
        <v>58555000</v>
      </c>
      <c r="D8" s="3">
        <f>C8/C6*100</f>
        <v>1.0337275344552306</v>
      </c>
      <c r="E8" s="4">
        <v>62795921</v>
      </c>
      <c r="F8" s="3">
        <f>E8/E6*100</f>
        <v>1.0477251689718114</v>
      </c>
      <c r="G8" s="5">
        <f t="shared" si="0"/>
        <v>4240921</v>
      </c>
      <c r="H8" s="8">
        <f>ABS(G8/C8*100)</f>
        <v>7.242628298181197</v>
      </c>
    </row>
    <row r="9" spans="1:8" ht="17.25" customHeight="1">
      <c r="A9" s="22"/>
      <c r="B9" s="23" t="s">
        <v>14</v>
      </c>
      <c r="C9" s="2">
        <v>0</v>
      </c>
      <c r="D9" s="3">
        <v>0</v>
      </c>
      <c r="E9" s="4">
        <v>103054895</v>
      </c>
      <c r="F9" s="3">
        <f>E9/E6*100</f>
        <v>1.7194302680463478</v>
      </c>
      <c r="G9" s="5">
        <f t="shared" si="0"/>
        <v>103054895</v>
      </c>
      <c r="H9" s="8">
        <v>0</v>
      </c>
    </row>
    <row r="10" spans="1:8" s="18" customFormat="1" ht="17.25" customHeight="1">
      <c r="A10" s="25" t="s">
        <v>15</v>
      </c>
      <c r="B10" s="26"/>
      <c r="C10" s="1">
        <f>SUM(C11:C12)</f>
        <v>4936339000</v>
      </c>
      <c r="D10" s="1">
        <f>C10/C6*100</f>
        <v>87.14592338323284</v>
      </c>
      <c r="E10" s="1">
        <f>SUM(E11:E12)</f>
        <v>5099976583</v>
      </c>
      <c r="F10" s="1">
        <f>E10/E6*100</f>
        <v>85.09109735289903</v>
      </c>
      <c r="G10" s="55">
        <f t="shared" si="0"/>
        <v>163637583</v>
      </c>
      <c r="H10" s="56">
        <f>ABS(G10/C10*100)</f>
        <v>3.314958372996668</v>
      </c>
    </row>
    <row r="11" spans="1:8" ht="17.25" customHeight="1">
      <c r="A11" s="22"/>
      <c r="B11" s="23" t="s">
        <v>16</v>
      </c>
      <c r="C11" s="2">
        <v>4936339000</v>
      </c>
      <c r="D11" s="3">
        <f>C11/C6*100</f>
        <v>87.14592338323284</v>
      </c>
      <c r="E11" s="4">
        <v>5019643086</v>
      </c>
      <c r="F11" s="3">
        <f>E11/E6*100</f>
        <v>83.75076464691927</v>
      </c>
      <c r="G11" s="5">
        <f t="shared" si="0"/>
        <v>83304086</v>
      </c>
      <c r="H11" s="8">
        <f>ABS(G11/C11*100)</f>
        <v>1.687568175524412</v>
      </c>
    </row>
    <row r="12" spans="1:8" s="18" customFormat="1" ht="17.25" customHeight="1">
      <c r="A12" s="22"/>
      <c r="B12" s="23" t="s">
        <v>17</v>
      </c>
      <c r="C12" s="2">
        <v>0</v>
      </c>
      <c r="D12" s="3">
        <v>0</v>
      </c>
      <c r="E12" s="4">
        <v>80333497</v>
      </c>
      <c r="F12" s="3">
        <f>E12/E6*100</f>
        <v>1.3403327059797643</v>
      </c>
      <c r="G12" s="5">
        <f t="shared" si="0"/>
        <v>80333497</v>
      </c>
      <c r="H12" s="56"/>
    </row>
    <row r="13" spans="1:8" s="18" customFormat="1" ht="17.25" customHeight="1">
      <c r="A13" s="77" t="s">
        <v>18</v>
      </c>
      <c r="B13" s="78"/>
      <c r="C13" s="1">
        <f>C6-C10</f>
        <v>728113000</v>
      </c>
      <c r="D13" s="1">
        <f>C13/C6*100</f>
        <v>12.854076616767166</v>
      </c>
      <c r="E13" s="1">
        <f>E6-E10</f>
        <v>893572380</v>
      </c>
      <c r="F13" s="1">
        <f>E13/E6*100</f>
        <v>14.908902647100975</v>
      </c>
      <c r="G13" s="55">
        <f t="shared" si="0"/>
        <v>165459380</v>
      </c>
      <c r="H13" s="56">
        <f>ABS(G13/C13*100)</f>
        <v>22.724409535333116</v>
      </c>
    </row>
    <row r="14" spans="1:8" ht="17.25" customHeight="1">
      <c r="A14" s="22"/>
      <c r="B14" s="23"/>
      <c r="C14" s="2"/>
      <c r="D14" s="3"/>
      <c r="E14" s="4"/>
      <c r="F14" s="3"/>
      <c r="G14" s="5"/>
      <c r="H14" s="27"/>
    </row>
    <row r="15" spans="1:8" ht="17.25" customHeight="1">
      <c r="A15" s="22"/>
      <c r="B15" s="23"/>
      <c r="C15" s="2"/>
      <c r="D15" s="3">
        <v>0</v>
      </c>
      <c r="E15" s="4"/>
      <c r="F15" s="3">
        <v>0</v>
      </c>
      <c r="G15" s="5">
        <v>0</v>
      </c>
      <c r="H15" s="27">
        <v>0</v>
      </c>
    </row>
    <row r="16" spans="1:8" ht="17.25" customHeight="1">
      <c r="A16" s="22"/>
      <c r="B16" s="23"/>
      <c r="C16" s="2"/>
      <c r="D16" s="3">
        <v>0</v>
      </c>
      <c r="E16" s="4"/>
      <c r="F16" s="3">
        <v>0</v>
      </c>
      <c r="G16" s="5">
        <v>0</v>
      </c>
      <c r="H16" s="27">
        <v>0</v>
      </c>
    </row>
    <row r="17" spans="1:8" ht="17.25" customHeight="1">
      <c r="A17" s="22"/>
      <c r="B17" s="23"/>
      <c r="C17" s="2"/>
      <c r="D17" s="3">
        <v>0</v>
      </c>
      <c r="E17" s="4"/>
      <c r="F17" s="3">
        <v>0</v>
      </c>
      <c r="G17" s="5">
        <v>0</v>
      </c>
      <c r="H17" s="27">
        <v>0</v>
      </c>
    </row>
    <row r="18" spans="1:8" s="18" customFormat="1" ht="17.25" customHeight="1" thickBot="1">
      <c r="A18" s="83"/>
      <c r="B18" s="84"/>
      <c r="C18" s="28"/>
      <c r="D18" s="28"/>
      <c r="E18" s="28"/>
      <c r="F18" s="28"/>
      <c r="G18" s="29"/>
      <c r="H18" s="30"/>
    </row>
    <row r="19" spans="1:8" ht="15.75">
      <c r="A19" s="18"/>
      <c r="B19" s="82"/>
      <c r="C19" s="82"/>
      <c r="D19" s="82"/>
      <c r="E19" s="82"/>
      <c r="F19" s="82"/>
      <c r="G19" s="82"/>
      <c r="H19" s="82"/>
    </row>
    <row r="20" spans="2:8" ht="15.75">
      <c r="B20" s="79"/>
      <c r="C20" s="79"/>
      <c r="D20" s="79"/>
      <c r="E20" s="79"/>
      <c r="F20" s="79"/>
      <c r="G20" s="79"/>
      <c r="H20" s="79"/>
    </row>
    <row r="21" spans="2:8" ht="15.75">
      <c r="B21" s="79"/>
      <c r="C21" s="79"/>
      <c r="D21" s="79"/>
      <c r="E21" s="79"/>
      <c r="F21" s="79"/>
      <c r="G21" s="79"/>
      <c r="H21" s="79"/>
    </row>
    <row r="23" spans="1:8" s="16" customFormat="1" ht="27" customHeight="1">
      <c r="A23" s="85" t="s">
        <v>19</v>
      </c>
      <c r="B23" s="85"/>
      <c r="C23" s="85"/>
      <c r="D23" s="85"/>
      <c r="E23" s="85"/>
      <c r="F23" s="85"/>
      <c r="G23" s="85"/>
      <c r="H23" s="85"/>
    </row>
    <row r="24" spans="2:8" s="16" customFormat="1" ht="17.25" customHeight="1">
      <c r="B24" s="87"/>
      <c r="C24" s="87"/>
      <c r="D24" s="87"/>
      <c r="E24" s="87"/>
      <c r="F24" s="87"/>
      <c r="G24" s="87"/>
      <c r="H24" s="87"/>
    </row>
    <row r="25" spans="1:8" s="18" customFormat="1" ht="20.25" thickBot="1">
      <c r="A25" s="16"/>
      <c r="B25" s="17"/>
      <c r="C25" s="89" t="s">
        <v>59</v>
      </c>
      <c r="D25" s="89"/>
      <c r="E25" s="89"/>
      <c r="F25" s="89"/>
      <c r="G25" s="89"/>
      <c r="H25" s="89"/>
    </row>
    <row r="26" spans="1:8" s="18" customFormat="1" ht="18.75" customHeight="1">
      <c r="A26" s="90" t="s">
        <v>20</v>
      </c>
      <c r="B26" s="91"/>
      <c r="C26" s="86" t="s">
        <v>54</v>
      </c>
      <c r="D26" s="86"/>
      <c r="E26" s="86" t="s">
        <v>21</v>
      </c>
      <c r="F26" s="86"/>
      <c r="G26" s="86" t="s">
        <v>22</v>
      </c>
      <c r="H26" s="88"/>
    </row>
    <row r="27" spans="1:8" s="18" customFormat="1" ht="18.75" customHeight="1">
      <c r="A27" s="92"/>
      <c r="B27" s="93"/>
      <c r="C27" s="19" t="s">
        <v>10</v>
      </c>
      <c r="D27" s="20" t="s">
        <v>1</v>
      </c>
      <c r="E27" s="19" t="s">
        <v>10</v>
      </c>
      <c r="F27" s="20" t="s">
        <v>1</v>
      </c>
      <c r="G27" s="19" t="s">
        <v>10</v>
      </c>
      <c r="H27" s="21" t="s">
        <v>1</v>
      </c>
    </row>
    <row r="28" spans="1:8" s="18" customFormat="1" ht="16.5" customHeight="1">
      <c r="A28" s="80" t="s">
        <v>23</v>
      </c>
      <c r="B28" s="81"/>
      <c r="C28" s="51">
        <f>SUM(C29:C30)</f>
        <v>10777991000</v>
      </c>
      <c r="D28" s="52">
        <v>100</v>
      </c>
      <c r="E28" s="51">
        <f>SUM(E29:E30)</f>
        <v>10505636848</v>
      </c>
      <c r="F28" s="52">
        <v>100</v>
      </c>
      <c r="G28" s="51">
        <f>E28-C28</f>
        <v>-272354152</v>
      </c>
      <c r="H28" s="54">
        <f>G28/C28*100</f>
        <v>-2.5269472947231075</v>
      </c>
    </row>
    <row r="29" spans="1:9" ht="16.5" customHeight="1">
      <c r="A29" s="31"/>
      <c r="B29" s="32" t="s">
        <v>24</v>
      </c>
      <c r="C29" s="2">
        <v>728113000</v>
      </c>
      <c r="D29" s="3">
        <f>C29/C28*100</f>
        <v>6.755553980328988</v>
      </c>
      <c r="E29" s="4">
        <v>893572380</v>
      </c>
      <c r="F29" s="3">
        <f>E29/E28*100</f>
        <v>8.505646948667495</v>
      </c>
      <c r="G29" s="5">
        <f>E29-C29</f>
        <v>165459380</v>
      </c>
      <c r="H29" s="57">
        <f>ABS(G29/C29*100)</f>
        <v>22.724409535333116</v>
      </c>
      <c r="I29" s="33"/>
    </row>
    <row r="30" spans="1:8" ht="16.5" customHeight="1">
      <c r="A30" s="34"/>
      <c r="B30" s="23" t="s">
        <v>25</v>
      </c>
      <c r="C30" s="2">
        <v>10049878000</v>
      </c>
      <c r="D30" s="3">
        <f>C30/C28*100</f>
        <v>93.24444601967102</v>
      </c>
      <c r="E30" s="4">
        <v>9612064468</v>
      </c>
      <c r="F30" s="3">
        <f>E30/E28*100</f>
        <v>91.4943530513325</v>
      </c>
      <c r="G30" s="5">
        <f>E30-C30</f>
        <v>-437813532</v>
      </c>
      <c r="H30" s="57">
        <f>ABS(G30/C30*100)</f>
        <v>4.356406435978625</v>
      </c>
    </row>
    <row r="31" spans="1:8" s="18" customFormat="1" ht="16.5" customHeight="1">
      <c r="A31" s="77" t="s">
        <v>26</v>
      </c>
      <c r="B31" s="78"/>
      <c r="C31" s="1">
        <v>0</v>
      </c>
      <c r="D31" s="1">
        <v>0</v>
      </c>
      <c r="E31" s="1"/>
      <c r="F31" s="1">
        <f>E31/E28*100</f>
        <v>0</v>
      </c>
      <c r="G31" s="1">
        <f>E31-C31</f>
        <v>0</v>
      </c>
      <c r="H31" s="6">
        <v>0</v>
      </c>
    </row>
    <row r="32" spans="1:8" s="18" customFormat="1" ht="16.5" customHeight="1">
      <c r="A32" s="77" t="s">
        <v>27</v>
      </c>
      <c r="B32" s="78"/>
      <c r="C32" s="1">
        <f>C28-C31</f>
        <v>10777991000</v>
      </c>
      <c r="D32" s="58">
        <f>C32/C28*100</f>
        <v>100</v>
      </c>
      <c r="E32" s="1">
        <f>E28-E31</f>
        <v>10505636848</v>
      </c>
      <c r="F32" s="1">
        <f>E32/E28*100</f>
        <v>100</v>
      </c>
      <c r="G32" s="1">
        <f>E32-C32</f>
        <v>-272354152</v>
      </c>
      <c r="H32" s="6">
        <f>G32/C32*100</f>
        <v>-2.5269472947231075</v>
      </c>
    </row>
    <row r="33" spans="1:8" ht="16.5" customHeight="1">
      <c r="A33" s="35"/>
      <c r="B33" s="23"/>
      <c r="C33" s="2"/>
      <c r="D33" s="3">
        <v>0</v>
      </c>
      <c r="E33" s="4"/>
      <c r="F33" s="3">
        <v>0</v>
      </c>
      <c r="G33" s="3">
        <v>0</v>
      </c>
      <c r="H33" s="27">
        <v>0</v>
      </c>
    </row>
    <row r="34" spans="1:8" ht="16.5" customHeight="1">
      <c r="A34" s="36"/>
      <c r="B34" s="23"/>
      <c r="C34" s="2"/>
      <c r="D34" s="3">
        <v>0</v>
      </c>
      <c r="E34" s="4"/>
      <c r="F34" s="3">
        <v>0</v>
      </c>
      <c r="G34" s="3">
        <v>0</v>
      </c>
      <c r="H34" s="27">
        <v>0</v>
      </c>
    </row>
    <row r="35" spans="1:8" s="18" customFormat="1" ht="16.5" customHeight="1">
      <c r="A35" s="77"/>
      <c r="B35" s="78"/>
      <c r="C35" s="1"/>
      <c r="D35" s="1"/>
      <c r="E35" s="1"/>
      <c r="F35" s="1"/>
      <c r="G35" s="1"/>
      <c r="H35" s="27"/>
    </row>
    <row r="36" spans="1:8" s="18" customFormat="1" ht="16.5" customHeight="1">
      <c r="A36" s="77"/>
      <c r="B36" s="78"/>
      <c r="C36" s="1"/>
      <c r="D36" s="1"/>
      <c r="E36" s="1"/>
      <c r="F36" s="1"/>
      <c r="G36" s="1"/>
      <c r="H36" s="27"/>
    </row>
    <row r="37" spans="1:8" s="18" customFormat="1" ht="16.5" customHeight="1">
      <c r="A37" s="25"/>
      <c r="B37" s="26"/>
      <c r="C37" s="1"/>
      <c r="D37" s="1"/>
      <c r="E37" s="1"/>
      <c r="F37" s="1"/>
      <c r="G37" s="1"/>
      <c r="H37" s="27"/>
    </row>
    <row r="38" spans="1:8" ht="16.5" customHeight="1">
      <c r="A38" s="37"/>
      <c r="B38" s="23"/>
      <c r="C38" s="38"/>
      <c r="D38" s="39"/>
      <c r="E38" s="38"/>
      <c r="F38" s="39"/>
      <c r="G38" s="39"/>
      <c r="H38" s="27"/>
    </row>
    <row r="39" spans="1:8" ht="16.5" customHeight="1">
      <c r="A39" s="37"/>
      <c r="B39" s="23"/>
      <c r="C39" s="38"/>
      <c r="D39" s="39"/>
      <c r="E39" s="38"/>
      <c r="F39" s="39"/>
      <c r="G39" s="39"/>
      <c r="H39" s="27"/>
    </row>
    <row r="40" spans="1:8" s="18" customFormat="1" ht="16.5" customHeight="1">
      <c r="A40" s="77"/>
      <c r="B40" s="78"/>
      <c r="C40" s="1"/>
      <c r="D40" s="1"/>
      <c r="E40" s="1"/>
      <c r="F40" s="1"/>
      <c r="G40" s="1"/>
      <c r="H40" s="6"/>
    </row>
    <row r="41" spans="1:8" s="18" customFormat="1" ht="16.5" customHeight="1">
      <c r="A41" s="25"/>
      <c r="B41" s="26"/>
      <c r="C41" s="1"/>
      <c r="D41" s="1"/>
      <c r="E41" s="1"/>
      <c r="F41" s="1"/>
      <c r="G41" s="1"/>
      <c r="H41" s="6"/>
    </row>
    <row r="42" spans="1:8" s="41" customFormat="1" ht="16.5" customHeight="1">
      <c r="A42" s="40"/>
      <c r="B42" s="23"/>
      <c r="C42" s="2"/>
      <c r="D42" s="3"/>
      <c r="E42" s="4"/>
      <c r="F42" s="3"/>
      <c r="G42" s="3"/>
      <c r="H42" s="27"/>
    </row>
    <row r="43" spans="1:8" s="18" customFormat="1" ht="15" customHeight="1" thickBot="1">
      <c r="A43" s="83"/>
      <c r="B43" s="84"/>
      <c r="C43" s="28"/>
      <c r="D43" s="28"/>
      <c r="E43" s="28"/>
      <c r="F43" s="28"/>
      <c r="G43" s="28"/>
      <c r="H43" s="30"/>
    </row>
    <row r="44" spans="1:8" ht="15.75">
      <c r="A44" s="18"/>
      <c r="B44" s="82"/>
      <c r="C44" s="82"/>
      <c r="D44" s="82"/>
      <c r="E44" s="82"/>
      <c r="F44" s="82"/>
      <c r="G44" s="82"/>
      <c r="H44" s="82"/>
    </row>
    <row r="45" spans="2:8" ht="15.75">
      <c r="B45" s="79"/>
      <c r="C45" s="79"/>
      <c r="D45" s="79"/>
      <c r="E45" s="79"/>
      <c r="F45" s="79"/>
      <c r="G45" s="79"/>
      <c r="H45" s="79"/>
    </row>
  </sheetData>
  <sheetProtection/>
  <mergeCells count="29"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1:H1"/>
    <mergeCell ref="C26:D26"/>
    <mergeCell ref="B24:H24"/>
    <mergeCell ref="G4:H4"/>
    <mergeCell ref="B2:H2"/>
    <mergeCell ref="C25:H25"/>
    <mergeCell ref="E26:F26"/>
    <mergeCell ref="G26:H26"/>
    <mergeCell ref="A6:B6"/>
    <mergeCell ref="B21:H21"/>
    <mergeCell ref="A13:B13"/>
    <mergeCell ref="A32:B32"/>
    <mergeCell ref="B45:H45"/>
    <mergeCell ref="A28:B28"/>
    <mergeCell ref="A31:B31"/>
    <mergeCell ref="B44:H44"/>
    <mergeCell ref="A43:B43"/>
    <mergeCell ref="A36:B36"/>
    <mergeCell ref="A40:B40"/>
    <mergeCell ref="A35:B35"/>
  </mergeCells>
  <dataValidations count="1">
    <dataValidation type="decimal" operator="greaterThanOrEqual" allowBlank="1" showInputMessage="1" showErrorMessage="1" sqref="C14:F17 C6:F12">
      <formula1>0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4">
      <selection activeCell="B22" sqref="B22"/>
    </sheetView>
  </sheetViews>
  <sheetFormatPr defaultColWidth="9.00390625" defaultRowHeight="16.5"/>
  <cols>
    <col min="1" max="1" width="1.25" style="24" customWidth="1"/>
    <col min="2" max="2" width="16.00390625" style="24" customWidth="1"/>
    <col min="3" max="3" width="9.25390625" style="24" customWidth="1"/>
    <col min="4" max="4" width="9.125" style="24" customWidth="1"/>
    <col min="5" max="5" width="6.625" style="24" customWidth="1"/>
    <col min="6" max="6" width="4.125" style="24" customWidth="1"/>
    <col min="7" max="7" width="11.25390625" style="24" customWidth="1"/>
    <col min="8" max="8" width="7.125" style="24" customWidth="1"/>
    <col min="9" max="9" width="10.25390625" style="24" customWidth="1"/>
    <col min="10" max="10" width="4.875" style="24" customWidth="1"/>
    <col min="11" max="11" width="6.75390625" style="24" customWidth="1"/>
    <col min="12" max="12" width="17.75390625" style="24" bestFit="1" customWidth="1"/>
    <col min="13" max="16384" width="9.00390625" style="24" customWidth="1"/>
  </cols>
  <sheetData>
    <row r="1" spans="1:11" s="16" customFormat="1" ht="27" customHeight="1">
      <c r="A1" s="42"/>
      <c r="B1" s="85" t="s">
        <v>7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s="16" customFormat="1" ht="17.25" customHeight="1"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18" customFormat="1" ht="20.25" thickBot="1">
      <c r="A3" s="16"/>
      <c r="B3" s="17"/>
      <c r="C3" s="138" t="s">
        <v>56</v>
      </c>
      <c r="D3" s="139"/>
      <c r="E3" s="139"/>
      <c r="F3" s="139"/>
      <c r="G3" s="139"/>
      <c r="H3" s="139"/>
      <c r="I3" s="115" t="s">
        <v>57</v>
      </c>
      <c r="J3" s="115"/>
      <c r="K3" s="115"/>
    </row>
    <row r="4" spans="1:11" s="18" customFormat="1" ht="18" customHeight="1">
      <c r="A4" s="90" t="s">
        <v>4</v>
      </c>
      <c r="B4" s="90"/>
      <c r="C4" s="91"/>
      <c r="D4" s="140" t="s">
        <v>55</v>
      </c>
      <c r="E4" s="91"/>
      <c r="F4" s="140" t="s">
        <v>6</v>
      </c>
      <c r="G4" s="91"/>
      <c r="H4" s="88" t="s">
        <v>9</v>
      </c>
      <c r="I4" s="131"/>
      <c r="J4" s="131"/>
      <c r="K4" s="131"/>
    </row>
    <row r="5" spans="1:11" s="18" customFormat="1" ht="18" customHeight="1">
      <c r="A5" s="92"/>
      <c r="B5" s="92"/>
      <c r="C5" s="93"/>
      <c r="D5" s="141"/>
      <c r="E5" s="93"/>
      <c r="F5" s="141"/>
      <c r="G5" s="93"/>
      <c r="H5" s="132" t="s">
        <v>28</v>
      </c>
      <c r="I5" s="133"/>
      <c r="J5" s="134" t="s">
        <v>1</v>
      </c>
      <c r="K5" s="135"/>
    </row>
    <row r="6" spans="1:11" s="18" customFormat="1" ht="13.5" customHeight="1">
      <c r="A6" s="129" t="s">
        <v>29</v>
      </c>
      <c r="B6" s="129"/>
      <c r="C6" s="130"/>
      <c r="D6" s="107"/>
      <c r="E6" s="108"/>
      <c r="F6" s="107"/>
      <c r="G6" s="108"/>
      <c r="H6" s="107"/>
      <c r="I6" s="108"/>
      <c r="J6" s="136"/>
      <c r="K6" s="137"/>
    </row>
    <row r="7" spans="1:11" ht="13.5" customHeight="1">
      <c r="A7" s="43"/>
      <c r="B7" s="127" t="s">
        <v>30</v>
      </c>
      <c r="C7" s="128"/>
      <c r="D7" s="94">
        <v>728113000</v>
      </c>
      <c r="E7" s="69"/>
      <c r="F7" s="94">
        <v>893572380</v>
      </c>
      <c r="G7" s="69"/>
      <c r="H7" s="70">
        <f>F7-D7</f>
        <v>165459380</v>
      </c>
      <c r="I7" s="71"/>
      <c r="J7" s="65">
        <f>ABS(H7/D7*100)</f>
        <v>22.724409535333116</v>
      </c>
      <c r="K7" s="66"/>
    </row>
    <row r="8" spans="1:11" ht="13.5" customHeight="1">
      <c r="A8" s="43"/>
      <c r="B8" s="127" t="s">
        <v>31</v>
      </c>
      <c r="C8" s="128"/>
      <c r="D8" s="94"/>
      <c r="E8" s="69"/>
      <c r="F8" s="94">
        <v>217358541</v>
      </c>
      <c r="G8" s="69"/>
      <c r="H8" s="70">
        <f>F8-D8</f>
        <v>217358541</v>
      </c>
      <c r="I8" s="71"/>
      <c r="J8" s="65">
        <v>0</v>
      </c>
      <c r="K8" s="66"/>
    </row>
    <row r="9" spans="1:11" s="18" customFormat="1" ht="13.5" customHeight="1">
      <c r="A9" s="43"/>
      <c r="B9" s="43" t="s">
        <v>32</v>
      </c>
      <c r="C9" s="44"/>
      <c r="D9" s="120">
        <f>SUM(D7:E8)</f>
        <v>728113000</v>
      </c>
      <c r="E9" s="121"/>
      <c r="F9" s="120">
        <f>SUM(F7:G8)</f>
        <v>1110930921</v>
      </c>
      <c r="G9" s="121"/>
      <c r="H9" s="120">
        <f>SUM(H7:I8)</f>
        <v>382817921</v>
      </c>
      <c r="I9" s="121"/>
      <c r="J9" s="122">
        <f>ABS(H9/D9*100)</f>
        <v>52.57671831158076</v>
      </c>
      <c r="K9" s="123"/>
    </row>
    <row r="10" spans="1:11" s="18" customFormat="1" ht="13.5" customHeight="1">
      <c r="A10" s="125" t="s">
        <v>33</v>
      </c>
      <c r="B10" s="125"/>
      <c r="C10" s="126"/>
      <c r="D10" s="120"/>
      <c r="E10" s="121"/>
      <c r="F10" s="120"/>
      <c r="G10" s="121"/>
      <c r="H10" s="120"/>
      <c r="I10" s="121"/>
      <c r="J10" s="122"/>
      <c r="K10" s="123"/>
    </row>
    <row r="11" spans="1:11" ht="13.5" customHeight="1">
      <c r="A11" s="43"/>
      <c r="B11" s="67" t="s">
        <v>34</v>
      </c>
      <c r="C11" s="68"/>
      <c r="D11" s="94">
        <v>0</v>
      </c>
      <c r="E11" s="69"/>
      <c r="F11" s="94">
        <v>1579067</v>
      </c>
      <c r="G11" s="69"/>
      <c r="H11" s="70">
        <f>F11-D11</f>
        <v>1579067</v>
      </c>
      <c r="I11" s="71"/>
      <c r="J11" s="65">
        <v>0</v>
      </c>
      <c r="K11" s="66">
        <v>0</v>
      </c>
    </row>
    <row r="12" spans="1:11" ht="13.5" customHeight="1">
      <c r="A12" s="43"/>
      <c r="B12" s="67" t="s">
        <v>35</v>
      </c>
      <c r="C12" s="68"/>
      <c r="D12" s="94"/>
      <c r="E12" s="69"/>
      <c r="F12" s="94">
        <v>0</v>
      </c>
      <c r="G12" s="69"/>
      <c r="H12" s="70">
        <f>F12-D12</f>
        <v>0</v>
      </c>
      <c r="I12" s="71"/>
      <c r="J12" s="65"/>
      <c r="K12" s="66"/>
    </row>
    <row r="13" spans="1:12" s="18" customFormat="1" ht="13.5" customHeight="1">
      <c r="A13" s="43"/>
      <c r="B13" s="43" t="s">
        <v>36</v>
      </c>
      <c r="C13" s="44"/>
      <c r="D13" s="120">
        <f>SUM(D11:E12)</f>
        <v>0</v>
      </c>
      <c r="E13" s="121"/>
      <c r="F13" s="120">
        <f>SUM(F11:G12)</f>
        <v>1579067</v>
      </c>
      <c r="G13" s="121"/>
      <c r="H13" s="120">
        <f>SUM(H11:I12)</f>
        <v>1579067</v>
      </c>
      <c r="I13" s="121"/>
      <c r="J13" s="122"/>
      <c r="K13" s="123"/>
      <c r="L13" s="46"/>
    </row>
    <row r="14" spans="1:12" s="18" customFormat="1" ht="13.5" customHeight="1">
      <c r="A14" s="125" t="s">
        <v>37</v>
      </c>
      <c r="B14" s="125"/>
      <c r="C14" s="126"/>
      <c r="D14" s="120">
        <f>D9+D13</f>
        <v>728113000</v>
      </c>
      <c r="E14" s="121"/>
      <c r="F14" s="120">
        <f>F9+F13</f>
        <v>1112509988</v>
      </c>
      <c r="G14" s="121"/>
      <c r="H14" s="120">
        <f>H9+H13</f>
        <v>384396988</v>
      </c>
      <c r="I14" s="121"/>
      <c r="J14" s="122">
        <f>H14/D14*100</f>
        <v>52.7935894565816</v>
      </c>
      <c r="K14" s="123"/>
      <c r="L14" s="46"/>
    </row>
    <row r="15" spans="1:11" s="18" customFormat="1" ht="13.5" customHeight="1">
      <c r="A15" s="125" t="s">
        <v>38</v>
      </c>
      <c r="B15" s="125"/>
      <c r="C15" s="126"/>
      <c r="D15" s="97">
        <v>9019381000</v>
      </c>
      <c r="E15" s="124"/>
      <c r="F15" s="97">
        <v>9029703972</v>
      </c>
      <c r="G15" s="124"/>
      <c r="H15" s="120">
        <f>F15-D15</f>
        <v>10322972</v>
      </c>
      <c r="I15" s="121"/>
      <c r="J15" s="122">
        <f>H15/D15*100</f>
        <v>0.11445322023761942</v>
      </c>
      <c r="K15" s="123"/>
    </row>
    <row r="16" spans="1:11" s="18" customFormat="1" ht="13.5" customHeight="1">
      <c r="A16" s="125" t="s">
        <v>39</v>
      </c>
      <c r="B16" s="125"/>
      <c r="C16" s="126"/>
      <c r="D16" s="120">
        <f>SUM(D14:E15)</f>
        <v>9747494000</v>
      </c>
      <c r="E16" s="121"/>
      <c r="F16" s="120">
        <f>SUM(F14:G15)</f>
        <v>10142213960</v>
      </c>
      <c r="G16" s="121"/>
      <c r="H16" s="120">
        <f>F16-D16</f>
        <v>394719960</v>
      </c>
      <c r="I16" s="121"/>
      <c r="J16" s="122">
        <f>H16/D16*100</f>
        <v>4.0494506588052275</v>
      </c>
      <c r="K16" s="123"/>
    </row>
    <row r="17" spans="1:11" s="18" customFormat="1" ht="13.5" customHeight="1">
      <c r="A17" s="43"/>
      <c r="B17" s="43"/>
      <c r="C17" s="44"/>
      <c r="D17" s="9"/>
      <c r="E17" s="13"/>
      <c r="F17" s="9"/>
      <c r="G17" s="13"/>
      <c r="H17" s="9"/>
      <c r="I17" s="13"/>
      <c r="J17" s="14"/>
      <c r="K17" s="15"/>
    </row>
    <row r="18" spans="1:11" s="18" customFormat="1" ht="13.5" customHeight="1">
      <c r="A18" s="43"/>
      <c r="B18" s="43"/>
      <c r="C18" s="44"/>
      <c r="D18" s="9"/>
      <c r="E18" s="13"/>
      <c r="F18" s="9"/>
      <c r="G18" s="13"/>
      <c r="H18" s="9"/>
      <c r="I18" s="13"/>
      <c r="J18" s="14"/>
      <c r="K18" s="15"/>
    </row>
    <row r="19" spans="1:11" s="18" customFormat="1" ht="13.5" customHeight="1">
      <c r="A19" s="43"/>
      <c r="B19" s="43"/>
      <c r="C19" s="44"/>
      <c r="D19" s="9"/>
      <c r="E19" s="13"/>
      <c r="F19" s="9"/>
      <c r="G19" s="13"/>
      <c r="H19" s="9"/>
      <c r="I19" s="13"/>
      <c r="J19" s="14"/>
      <c r="K19" s="15"/>
    </row>
    <row r="20" spans="1:11" s="18" customFormat="1" ht="13.5" customHeight="1">
      <c r="A20" s="43"/>
      <c r="B20" s="43"/>
      <c r="C20" s="44"/>
      <c r="D20" s="9"/>
      <c r="E20" s="13"/>
      <c r="F20" s="9"/>
      <c r="G20" s="13"/>
      <c r="H20" s="9"/>
      <c r="I20" s="13"/>
      <c r="J20" s="14"/>
      <c r="K20" s="15"/>
    </row>
    <row r="21" spans="1:11" s="18" customFormat="1" ht="13.5" customHeight="1">
      <c r="A21" s="43"/>
      <c r="B21" s="43"/>
      <c r="C21" s="44"/>
      <c r="D21" s="9"/>
      <c r="E21" s="13"/>
      <c r="F21" s="9"/>
      <c r="G21" s="13"/>
      <c r="H21" s="9"/>
      <c r="I21" s="13"/>
      <c r="J21" s="14"/>
      <c r="K21" s="15"/>
    </row>
    <row r="22" spans="1:11" s="18" customFormat="1" ht="13.5" customHeight="1">
      <c r="A22" s="43"/>
      <c r="B22" s="43"/>
      <c r="C22" s="44"/>
      <c r="D22" s="9"/>
      <c r="E22" s="13"/>
      <c r="F22" s="9"/>
      <c r="G22" s="13"/>
      <c r="H22" s="9"/>
      <c r="I22" s="13"/>
      <c r="J22" s="14"/>
      <c r="K22" s="15"/>
    </row>
    <row r="23" spans="1:11" s="18" customFormat="1" ht="13.5" customHeight="1">
      <c r="A23" s="43"/>
      <c r="B23" s="43"/>
      <c r="C23" s="44"/>
      <c r="D23" s="120">
        <v>0</v>
      </c>
      <c r="E23" s="121"/>
      <c r="F23" s="120">
        <v>0</v>
      </c>
      <c r="G23" s="121"/>
      <c r="H23" s="120">
        <v>0</v>
      </c>
      <c r="I23" s="121"/>
      <c r="J23" s="122">
        <v>0</v>
      </c>
      <c r="K23" s="123">
        <v>0</v>
      </c>
    </row>
    <row r="24" spans="1:11" s="18" customFormat="1" ht="13.5" customHeight="1">
      <c r="A24" s="43"/>
      <c r="B24" s="43"/>
      <c r="C24" s="44"/>
      <c r="D24" s="9"/>
      <c r="E24" s="13"/>
      <c r="F24" s="9"/>
      <c r="G24" s="13"/>
      <c r="H24" s="9"/>
      <c r="I24" s="13"/>
      <c r="J24" s="14"/>
      <c r="K24" s="15"/>
    </row>
    <row r="25" spans="1:11" s="18" customFormat="1" ht="22.5" customHeight="1" thickBot="1">
      <c r="A25" s="116"/>
      <c r="B25" s="116"/>
      <c r="C25" s="117"/>
      <c r="D25" s="76"/>
      <c r="E25" s="60"/>
      <c r="F25" s="76"/>
      <c r="G25" s="60"/>
      <c r="H25" s="76"/>
      <c r="I25" s="60"/>
      <c r="J25" s="118"/>
      <c r="K25" s="119"/>
    </row>
    <row r="26" s="18" customFormat="1" ht="15.75" customHeight="1"/>
    <row r="27" s="18" customFormat="1" ht="15.75" customHeight="1"/>
    <row r="28" s="18" customFormat="1" ht="15.75" customHeight="1"/>
    <row r="29" spans="1:11" s="16" customFormat="1" ht="27" customHeight="1">
      <c r="A29" s="18"/>
      <c r="B29" s="85" t="s">
        <v>40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2:11" s="16" customFormat="1" ht="16.5" customHeight="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s="18" customFormat="1" ht="18" customHeight="1" thickBot="1">
      <c r="A31" s="16"/>
      <c r="B31" s="16"/>
      <c r="C31" s="114" t="s">
        <v>58</v>
      </c>
      <c r="D31" s="114"/>
      <c r="E31" s="114"/>
      <c r="F31" s="114"/>
      <c r="G31" s="114"/>
      <c r="H31" s="114"/>
      <c r="I31" s="115" t="s">
        <v>0</v>
      </c>
      <c r="J31" s="115"/>
      <c r="K31" s="115"/>
    </row>
    <row r="32" spans="1:11" s="48" customFormat="1" ht="34.5" customHeight="1">
      <c r="A32" s="104" t="s">
        <v>41</v>
      </c>
      <c r="B32" s="111"/>
      <c r="C32" s="103" t="s">
        <v>42</v>
      </c>
      <c r="D32" s="111"/>
      <c r="E32" s="112" t="s">
        <v>43</v>
      </c>
      <c r="F32" s="113"/>
      <c r="G32" s="103" t="s">
        <v>44</v>
      </c>
      <c r="H32" s="111"/>
      <c r="I32" s="103" t="s">
        <v>2</v>
      </c>
      <c r="J32" s="104"/>
      <c r="K32" s="47" t="s">
        <v>43</v>
      </c>
    </row>
    <row r="33" spans="1:11" s="18" customFormat="1" ht="16.5" customHeight="1">
      <c r="A33" s="105" t="s">
        <v>45</v>
      </c>
      <c r="B33" s="106"/>
      <c r="C33" s="107">
        <f>C34+C35</f>
        <v>10507229467</v>
      </c>
      <c r="D33" s="108"/>
      <c r="E33" s="107">
        <f>IF(C$33&gt;0,(C33/C$33)*100,0)</f>
        <v>100</v>
      </c>
      <c r="F33" s="108">
        <f>IF(E$5&gt;0,(E33/#REF!)*100,0)</f>
        <v>0</v>
      </c>
      <c r="G33" s="109" t="s">
        <v>46</v>
      </c>
      <c r="H33" s="106"/>
      <c r="I33" s="107">
        <f>I34</f>
        <v>1592619</v>
      </c>
      <c r="J33" s="110"/>
      <c r="K33" s="9">
        <f>IF(I$45&gt;0,(I33/I$45)*100,0)</f>
        <v>0.015157363841742773</v>
      </c>
    </row>
    <row r="34" spans="1:11" ht="16.5" customHeight="1">
      <c r="A34" s="96" t="s">
        <v>47</v>
      </c>
      <c r="B34" s="64"/>
      <c r="C34" s="94">
        <v>10169055864</v>
      </c>
      <c r="D34" s="69"/>
      <c r="E34" s="70">
        <f>IF(C$33&gt;0,(C34/C$33)*100,0)</f>
        <v>96.78151501247689</v>
      </c>
      <c r="F34" s="71">
        <f>IF(E$5&gt;0,(E34/#REF!)*100,0)</f>
        <v>0</v>
      </c>
      <c r="G34" s="96" t="s">
        <v>48</v>
      </c>
      <c r="H34" s="64"/>
      <c r="I34" s="94">
        <v>1592619</v>
      </c>
      <c r="J34" s="95"/>
      <c r="K34" s="8">
        <f>IF(I$45&gt;0,(I34/I$45)*100,0)</f>
        <v>0.015157363841742773</v>
      </c>
    </row>
    <row r="35" spans="1:11" ht="16.5" customHeight="1">
      <c r="A35" s="96" t="s">
        <v>49</v>
      </c>
      <c r="B35" s="64"/>
      <c r="C35" s="94">
        <v>338173603</v>
      </c>
      <c r="D35" s="69"/>
      <c r="E35" s="70">
        <f aca="true" t="shared" si="0" ref="E35:E43">IF(C$33&gt;0,(C35/C$33)*100,0)</f>
        <v>3.2184849875231145</v>
      </c>
      <c r="F35" s="71">
        <f>IF(E$5&gt;0,(E35/#REF!)*100,0)</f>
        <v>0</v>
      </c>
      <c r="G35" s="96"/>
      <c r="H35" s="64"/>
      <c r="I35" s="94"/>
      <c r="J35" s="95"/>
      <c r="K35" s="8">
        <f>IF(I$45&gt;0,(I35/I$45)*100,0)</f>
        <v>0</v>
      </c>
    </row>
    <row r="36" spans="1:11" ht="16.5" customHeight="1">
      <c r="A36" s="96"/>
      <c r="B36" s="64"/>
      <c r="C36" s="94"/>
      <c r="D36" s="69"/>
      <c r="E36" s="70">
        <f t="shared" si="0"/>
        <v>0</v>
      </c>
      <c r="F36" s="71">
        <f>IF(E$5&gt;0,(E36/#REF!)*100,0)</f>
        <v>0</v>
      </c>
      <c r="G36" s="96"/>
      <c r="H36" s="64"/>
      <c r="I36" s="94"/>
      <c r="J36" s="95"/>
      <c r="K36" s="8"/>
    </row>
    <row r="37" spans="1:11" ht="16.5" customHeight="1">
      <c r="A37" s="96"/>
      <c r="B37" s="64"/>
      <c r="C37" s="94"/>
      <c r="D37" s="69"/>
      <c r="E37" s="70"/>
      <c r="F37" s="71"/>
      <c r="G37" s="101"/>
      <c r="H37" s="102"/>
      <c r="I37" s="94"/>
      <c r="J37" s="95"/>
      <c r="K37" s="8">
        <f>IF(I$45&gt;0,(I37/I$45)*100,0)</f>
        <v>0</v>
      </c>
    </row>
    <row r="38" spans="1:11" s="18" customFormat="1" ht="16.5" customHeight="1">
      <c r="A38" s="96"/>
      <c r="B38" s="64"/>
      <c r="C38" s="94"/>
      <c r="D38" s="69"/>
      <c r="E38" s="70"/>
      <c r="F38" s="71"/>
      <c r="G38" s="99" t="s">
        <v>50</v>
      </c>
      <c r="H38" s="100"/>
      <c r="I38" s="97">
        <f>SUM(I39:I44)</f>
        <v>10505636848</v>
      </c>
      <c r="J38" s="98"/>
      <c r="K38" s="9">
        <f>IF(I$45&gt;0,(I38/I$45)*100,0)</f>
        <v>99.98484263615825</v>
      </c>
    </row>
    <row r="39" spans="1:11" ht="16.5" customHeight="1">
      <c r="A39" s="96"/>
      <c r="B39" s="64"/>
      <c r="C39" s="94"/>
      <c r="D39" s="69"/>
      <c r="E39" s="70">
        <f t="shared" si="0"/>
        <v>0</v>
      </c>
      <c r="F39" s="71">
        <f>IF(E$5&gt;0,(E39/#REF!)*100,0)</f>
        <v>0</v>
      </c>
      <c r="G39" s="96" t="s">
        <v>51</v>
      </c>
      <c r="H39" s="64"/>
      <c r="I39" s="94">
        <v>10505636848</v>
      </c>
      <c r="J39" s="95"/>
      <c r="K39" s="8">
        <f>IF(I$45&gt;0,(I39/I$45)*100,0)</f>
        <v>99.98484263615825</v>
      </c>
    </row>
    <row r="40" spans="1:11" ht="16.5" customHeight="1">
      <c r="A40" s="45"/>
      <c r="B40" s="23"/>
      <c r="C40" s="7"/>
      <c r="D40" s="11"/>
      <c r="E40" s="8"/>
      <c r="F40" s="12"/>
      <c r="G40" s="45"/>
      <c r="H40" s="23"/>
      <c r="I40" s="7"/>
      <c r="J40" s="10"/>
      <c r="K40" s="8"/>
    </row>
    <row r="41" spans="1:11" ht="16.5" customHeight="1">
      <c r="A41" s="96"/>
      <c r="B41" s="64"/>
      <c r="C41" s="94"/>
      <c r="D41" s="69"/>
      <c r="E41" s="70">
        <f t="shared" si="0"/>
        <v>0</v>
      </c>
      <c r="F41" s="71">
        <f>IF(E$5&gt;0,(E41/#REF!)*100,0)</f>
        <v>0</v>
      </c>
      <c r="G41" s="96"/>
      <c r="H41" s="64"/>
      <c r="I41" s="94"/>
      <c r="J41" s="95"/>
      <c r="K41" s="8">
        <f>IF(I$45&gt;0,(I41/I$45)*100,0)</f>
        <v>0</v>
      </c>
    </row>
    <row r="42" spans="1:11" ht="16.5" customHeight="1">
      <c r="A42" s="45"/>
      <c r="B42" s="23"/>
      <c r="C42" s="7"/>
      <c r="D42" s="11"/>
      <c r="E42" s="8"/>
      <c r="F42" s="12"/>
      <c r="G42" s="49"/>
      <c r="H42" s="23"/>
      <c r="I42" s="7"/>
      <c r="J42" s="10"/>
      <c r="K42" s="8"/>
    </row>
    <row r="43" spans="1:11" ht="16.5" customHeight="1">
      <c r="A43" s="96"/>
      <c r="B43" s="64"/>
      <c r="C43" s="94"/>
      <c r="D43" s="69"/>
      <c r="E43" s="70">
        <f t="shared" si="0"/>
        <v>0</v>
      </c>
      <c r="F43" s="71">
        <f>IF(E$5&gt;0,(E43/#REF!)*100,0)</f>
        <v>0</v>
      </c>
      <c r="G43" s="96"/>
      <c r="H43" s="64"/>
      <c r="I43" s="94"/>
      <c r="J43" s="95"/>
      <c r="K43" s="8"/>
    </row>
    <row r="44" spans="1:11" ht="16.5" customHeight="1">
      <c r="A44" s="45"/>
      <c r="B44" s="23"/>
      <c r="C44" s="7"/>
      <c r="D44" s="11"/>
      <c r="E44" s="8"/>
      <c r="F44" s="12"/>
      <c r="G44" s="45"/>
      <c r="H44" s="23"/>
      <c r="I44" s="7"/>
      <c r="J44" s="10"/>
      <c r="K44" s="8"/>
    </row>
    <row r="45" spans="1:12" s="18" customFormat="1" ht="27.75" customHeight="1" thickBot="1">
      <c r="A45" s="74" t="s">
        <v>52</v>
      </c>
      <c r="B45" s="75"/>
      <c r="C45" s="76">
        <f>SUM(C34:D44)</f>
        <v>10507229467</v>
      </c>
      <c r="D45" s="60"/>
      <c r="E45" s="76">
        <f>IF(C$33&gt;0,(C45/C$33)*100,0)</f>
        <v>100</v>
      </c>
      <c r="F45" s="60">
        <f>IF(E$5&gt;0,(E45/#REF!)*100,0)</f>
        <v>0</v>
      </c>
      <c r="G45" s="61" t="s">
        <v>53</v>
      </c>
      <c r="H45" s="62"/>
      <c r="I45" s="76">
        <f>I33+I38</f>
        <v>10507229467</v>
      </c>
      <c r="J45" s="63"/>
      <c r="K45" s="50">
        <f>IF(I$45&gt;0,(I45/I$45)*100,0)</f>
        <v>100</v>
      </c>
      <c r="L45" s="59" t="str">
        <f>IF(C45=I45,"平衡","不平衡")</f>
        <v>平衡</v>
      </c>
    </row>
    <row r="46" spans="1:11" ht="15.75">
      <c r="A46" s="41"/>
      <c r="B46" s="72"/>
      <c r="C46" s="73"/>
      <c r="D46" s="73"/>
      <c r="E46" s="73"/>
      <c r="F46" s="73"/>
      <c r="G46" s="73"/>
      <c r="H46" s="73"/>
      <c r="I46" s="73"/>
      <c r="J46" s="73"/>
      <c r="K46" s="73"/>
    </row>
    <row r="47" spans="2:11" ht="15.75"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2:11" ht="15.75">
      <c r="B48" s="72"/>
      <c r="C48" s="72"/>
      <c r="D48" s="72"/>
      <c r="E48" s="72"/>
      <c r="F48" s="72"/>
      <c r="G48" s="72"/>
      <c r="H48" s="72"/>
      <c r="I48" s="72"/>
      <c r="J48" s="72"/>
      <c r="K48" s="72"/>
    </row>
  </sheetData>
  <sheetProtection/>
  <mergeCells count="134">
    <mergeCell ref="A14:C14"/>
    <mergeCell ref="A15:C15"/>
    <mergeCell ref="A16:C16"/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  <mergeCell ref="J6:K6"/>
    <mergeCell ref="J7:K7"/>
    <mergeCell ref="A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J8:K8"/>
    <mergeCell ref="D9:E9"/>
    <mergeCell ref="F9:G9"/>
    <mergeCell ref="H9:I9"/>
    <mergeCell ref="J9:K9"/>
    <mergeCell ref="J10:K10"/>
    <mergeCell ref="B11:C11"/>
    <mergeCell ref="D11:E11"/>
    <mergeCell ref="F11:G11"/>
    <mergeCell ref="H11:I11"/>
    <mergeCell ref="J11:K11"/>
    <mergeCell ref="A10:C10"/>
    <mergeCell ref="D10:E10"/>
    <mergeCell ref="F10:G10"/>
    <mergeCell ref="H10:I10"/>
    <mergeCell ref="J13:K13"/>
    <mergeCell ref="D14:E14"/>
    <mergeCell ref="F14:G14"/>
    <mergeCell ref="H14:I14"/>
    <mergeCell ref="J14:K14"/>
    <mergeCell ref="D13:E13"/>
    <mergeCell ref="F13:G13"/>
    <mergeCell ref="H13:I13"/>
    <mergeCell ref="D16:E16"/>
    <mergeCell ref="F16:G16"/>
    <mergeCell ref="H16:I16"/>
    <mergeCell ref="J16:K16"/>
    <mergeCell ref="D15:E15"/>
    <mergeCell ref="F15:G15"/>
    <mergeCell ref="H15:I15"/>
    <mergeCell ref="J15:K15"/>
    <mergeCell ref="J25:K25"/>
    <mergeCell ref="D23:E23"/>
    <mergeCell ref="F23:G23"/>
    <mergeCell ref="H23:I23"/>
    <mergeCell ref="J23:K23"/>
    <mergeCell ref="A25:C25"/>
    <mergeCell ref="D25:E25"/>
    <mergeCell ref="F25:G25"/>
    <mergeCell ref="H25:I25"/>
    <mergeCell ref="B29:K29"/>
    <mergeCell ref="B30:K30"/>
    <mergeCell ref="C31:H31"/>
    <mergeCell ref="I31:K31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4:J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6:J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8:J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A41:B41"/>
    <mergeCell ref="C41:D41"/>
    <mergeCell ref="E41:F41"/>
    <mergeCell ref="G41:H41"/>
    <mergeCell ref="G43:H43"/>
    <mergeCell ref="B46:K46"/>
    <mergeCell ref="B47:K47"/>
    <mergeCell ref="B48:K48"/>
    <mergeCell ref="A45:B45"/>
    <mergeCell ref="C45:D45"/>
    <mergeCell ref="E45:F45"/>
    <mergeCell ref="G45:H45"/>
    <mergeCell ref="I45:J45"/>
    <mergeCell ref="I41:J41"/>
    <mergeCell ref="I43:J43"/>
    <mergeCell ref="A43:B43"/>
    <mergeCell ref="J12:K12"/>
    <mergeCell ref="B12:C12"/>
    <mergeCell ref="D12:E12"/>
    <mergeCell ref="F12:G12"/>
    <mergeCell ref="H12:I12"/>
    <mergeCell ref="C43:D43"/>
    <mergeCell ref="E43:F4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2016-03-10T08:14:57Z</cp:lastPrinted>
  <dcterms:created xsi:type="dcterms:W3CDTF">2011-04-19T02:39:36Z</dcterms:created>
  <dcterms:modified xsi:type="dcterms:W3CDTF">2016-03-10T08:15:03Z</dcterms:modified>
  <cp:category/>
  <cp:version/>
  <cp:contentType/>
  <cp:contentStatus/>
</cp:coreProperties>
</file>