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76" activeTab="1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'!$A$1:$K$42</definedName>
    <definedName name="_xlnm.Print_Area" localSheetId="0">'餘絀表及撥補表'!$A$1:$H$48</definedName>
  </definedNames>
  <calcPr calcMode="manual" fullCalcOnLoad="1"/>
</workbook>
</file>

<file path=xl/sharedStrings.xml><?xml version="1.0" encoding="utf-8"?>
<sst xmlns="http://schemas.openxmlformats.org/spreadsheetml/2006/main" count="96" uniqueCount="77">
  <si>
    <t>單位：新臺幣元</t>
  </si>
  <si>
    <t>％</t>
  </si>
  <si>
    <t>金　　　　額</t>
  </si>
  <si>
    <t xml:space="preserve">  投資活動之淨現金流入（流出－）</t>
  </si>
  <si>
    <t>融資活動之現金流量</t>
  </si>
  <si>
    <t xml:space="preserve">  融資活動之淨現金流入（流出－）</t>
  </si>
  <si>
    <t>現金及約當現金之淨增（淨減－）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</si>
  <si>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</si>
  <si>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</si>
  <si>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</si>
  <si>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</si>
  <si>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</si>
  <si>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</si>
  <si>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</si>
  <si>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</si>
  <si>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</si>
  <si>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</si>
  <si>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長期投資</t>
  </si>
  <si>
    <t>基金及餘絀</t>
  </si>
  <si>
    <t>基金</t>
  </si>
  <si>
    <t>餘絀</t>
  </si>
  <si>
    <t>合                 計</t>
  </si>
  <si>
    <t>科目</t>
  </si>
  <si>
    <t>本年度決算數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</si>
  <si>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</si>
  <si>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</si>
  <si>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</si>
  <si>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利息收入</t>
  </si>
  <si>
    <t>投資利益</t>
  </si>
  <si>
    <t>總支出</t>
  </si>
  <si>
    <t>手續費費用</t>
  </si>
  <si>
    <t>項目</t>
  </si>
  <si>
    <t>增加長期投資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</si>
  <si>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</si>
  <si>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</si>
  <si>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</si>
  <si>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</si>
  <si>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 xml:space="preserve">  業務活動之淨現金流入（流出－）</t>
  </si>
  <si>
    <t>投資活動之現金流量</t>
  </si>
  <si>
    <t>給付勞工退休金</t>
  </si>
  <si>
    <t>合 　　計</t>
  </si>
  <si>
    <t>本期賸餘（短絀－）</t>
  </si>
  <si>
    <t>勞工退休基金（新制）現金流量決算表</t>
  </si>
  <si>
    <t>勞工退休基金（新制）平衡表</t>
  </si>
  <si>
    <t>勞工退休基金（新制）收支餘絀決算表</t>
  </si>
  <si>
    <t>勞工退休基金（新制）餘絀撥補決算表</t>
  </si>
  <si>
    <t>其他資產</t>
  </si>
  <si>
    <t>滯納金收入</t>
  </si>
  <si>
    <t>本期賸餘（短絀－）</t>
  </si>
  <si>
    <t>呆帳提存－滯納金</t>
  </si>
  <si>
    <t>流動金融資產淨增</t>
  </si>
  <si>
    <t>提繳勞工退休基金</t>
  </si>
  <si>
    <t>手續費收入</t>
  </si>
  <si>
    <t>減少長期投資</t>
  </si>
  <si>
    <t>本年度預算數</t>
  </si>
  <si>
    <t>本年度
預算數</t>
  </si>
  <si>
    <t>其他作業收入</t>
  </si>
  <si>
    <t>賸餘之部</t>
  </si>
  <si>
    <t>本期賸餘</t>
  </si>
  <si>
    <t>分配之部</t>
  </si>
  <si>
    <t>賸餘撥充基金數</t>
  </si>
  <si>
    <t>未分配賸餘</t>
  </si>
  <si>
    <t>增加無形資產</t>
  </si>
  <si>
    <t>預付款項</t>
  </si>
  <si>
    <t>無形資產</t>
  </si>
  <si>
    <t>-</t>
  </si>
  <si>
    <t>投資評價利益</t>
  </si>
  <si>
    <t>其他作業外收入</t>
  </si>
  <si>
    <t>兌換損失</t>
  </si>
  <si>
    <r>
      <t xml:space="preserve"> </t>
    </r>
    <r>
      <rPr>
        <b/>
        <sz val="12"/>
        <color indexed="8"/>
        <rFont val="細明體"/>
        <family val="3"/>
      </rPr>
      <t>單位：新臺幣元</t>
    </r>
  </si>
  <si>
    <t>前期未分配賸餘</t>
  </si>
  <si>
    <r>
      <t xml:space="preserve">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         </t>
    </r>
  </si>
  <si>
    <r>
      <t xml:space="preserve">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        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</si>
  <si>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</si>
  <si>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</si>
  <si>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什項費用</t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</si>
  <si>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註：信託代理與保證資產（負債）性質科目，本年度決算核定數為</t>
    </r>
    <r>
      <rPr>
        <sz val="10"/>
        <color indexed="8"/>
        <rFont val="Times New Roman"/>
        <family val="1"/>
      </rPr>
      <t>843,253,978</t>
    </r>
    <r>
      <rPr>
        <sz val="10"/>
        <color indexed="8"/>
        <rFont val="新細明體"/>
        <family val="1"/>
      </rPr>
      <t xml:space="preserve">元；期收出售遠匯款（期付遠匯款）性質
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新細明體"/>
        <family val="1"/>
      </rPr>
      <t>科目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，本年度決算核定數為</t>
    </r>
    <r>
      <rPr>
        <sz val="10"/>
        <color indexed="8"/>
        <rFont val="Times New Roman"/>
        <family val="1"/>
      </rPr>
      <t>85,502,870,000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</si>
</sst>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7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8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vertical="center"/>
      <protection/>
    </xf>
    <xf numFmtId="181" fontId="12" fillId="0" borderId="17" xfId="0" applyNumberFormat="1" applyFont="1" applyBorder="1" applyAlignment="1" applyProtection="1">
      <alignment vertical="center" readingOrder="2"/>
      <protection/>
    </xf>
    <xf numFmtId="178" fontId="12" fillId="0" borderId="17" xfId="0" applyNumberFormat="1" applyFont="1" applyBorder="1" applyAlignment="1" applyProtection="1">
      <alignment vertical="center" readingOrder="2"/>
      <protection/>
    </xf>
    <xf numFmtId="181" fontId="14" fillId="0" borderId="18" xfId="0" applyNumberFormat="1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center" vertical="center"/>
      <protection locked="0"/>
    </xf>
    <xf numFmtId="181" fontId="19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 readingOrder="2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78" fontId="12" fillId="0" borderId="14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12" xfId="0" applyNumberFormat="1" applyFont="1" applyBorder="1" applyAlignment="1" applyProtection="1">
      <alignment horizontal="left" vertical="center" readingOrder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vertical="center"/>
      <protection locked="0"/>
    </xf>
    <xf numFmtId="181" fontId="14" fillId="0" borderId="18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vertical="center" readingOrder="2"/>
      <protection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181" fontId="14" fillId="0" borderId="18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0" xfId="0" applyFont="1" applyBorder="1" applyAlignment="1" applyProtection="1">
      <alignment horizontal="left" vertical="top"/>
      <protection locked="0"/>
    </xf>
    <xf numFmtId="43" fontId="19" fillId="0" borderId="18" xfId="33" applyFont="1" applyBorder="1" applyAlignment="1" applyProtection="1">
      <alignment horizontal="right" vertical="center"/>
      <protection/>
    </xf>
    <xf numFmtId="43" fontId="14" fillId="0" borderId="18" xfId="33" applyFont="1" applyBorder="1" applyAlignment="1" applyProtection="1">
      <alignment horizontal="right" vertical="center"/>
      <protection/>
    </xf>
    <xf numFmtId="43" fontId="14" fillId="0" borderId="11" xfId="33" applyFont="1" applyBorder="1" applyAlignment="1" applyProtection="1">
      <alignment horizontal="right" vertical="center" readingOrder="2"/>
      <protection/>
    </xf>
    <xf numFmtId="0" fontId="18" fillId="0" borderId="0" xfId="0" applyFont="1" applyBorder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178" fontId="12" fillId="0" borderId="0" xfId="0" applyNumberFormat="1" applyFont="1" applyBorder="1" applyAlignment="1" applyProtection="1">
      <alignment vertical="center" readingOrder="2"/>
      <protection/>
    </xf>
    <xf numFmtId="181" fontId="4" fillId="0" borderId="0" xfId="0" applyNumberFormat="1" applyFont="1" applyBorder="1" applyAlignment="1">
      <alignment vertical="center"/>
    </xf>
    <xf numFmtId="0" fontId="0" fillId="0" borderId="20" xfId="0" applyBorder="1" applyAlignment="1">
      <alignment horizontal="right" vertical="top"/>
    </xf>
    <xf numFmtId="0" fontId="9" fillId="0" borderId="20" xfId="0" applyFont="1" applyBorder="1" applyAlignment="1" applyProtection="1">
      <alignment horizontal="right" vertical="top"/>
      <protection locked="0"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2" fillId="0" borderId="21" xfId="0" applyNumberFormat="1" applyFont="1" applyBorder="1" applyAlignment="1" applyProtection="1">
      <alignment horizontal="right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15" fillId="0" borderId="20" xfId="0" applyFont="1" applyBorder="1" applyAlignment="1" applyProtection="1">
      <alignment horizontal="right" vertical="top"/>
      <protection locked="0"/>
    </xf>
    <xf numFmtId="0" fontId="8" fillId="0" borderId="23" xfId="0" applyFont="1" applyBorder="1" applyAlignment="1" applyProtection="1">
      <alignment horizontal="distributed" vertical="center" indent="1"/>
      <protection/>
    </xf>
    <xf numFmtId="0" fontId="20" fillId="0" borderId="22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distributed" vertical="center" indent="1"/>
      <protection/>
    </xf>
    <xf numFmtId="0" fontId="8" fillId="0" borderId="26" xfId="0" applyFont="1" applyBorder="1" applyAlignment="1" applyProtection="1">
      <alignment horizontal="distributed" vertical="center" indent="1"/>
      <protection/>
    </xf>
    <xf numFmtId="0" fontId="8" fillId="0" borderId="27" xfId="0" applyFont="1" applyBorder="1" applyAlignment="1" applyProtection="1">
      <alignment horizontal="distributed" vertical="center" indent="1"/>
      <protection/>
    </xf>
    <xf numFmtId="0" fontId="8" fillId="0" borderId="28" xfId="0" applyFont="1" applyBorder="1" applyAlignment="1" applyProtection="1">
      <alignment horizontal="distributed" vertical="center" indent="1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16" fillId="0" borderId="21" xfId="0" applyFont="1" applyBorder="1" applyAlignment="1" applyProtection="1">
      <alignment horizontal="distributed" vertical="center" indent="1"/>
      <protection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right"/>
      <protection/>
    </xf>
    <xf numFmtId="178" fontId="12" fillId="0" borderId="14" xfId="0" applyNumberFormat="1" applyFont="1" applyBorder="1" applyAlignment="1" applyProtection="1">
      <alignment horizontal="right" vertical="center"/>
      <protection/>
    </xf>
    <xf numFmtId="178" fontId="12" fillId="0" borderId="20" xfId="0" applyNumberFormat="1" applyFont="1" applyBorder="1" applyAlignment="1" applyProtection="1">
      <alignment horizontal="right" vertical="center"/>
      <protection/>
    </xf>
    <xf numFmtId="0" fontId="16" fillId="0" borderId="17" xfId="0" applyFont="1" applyBorder="1" applyAlignment="1" applyProtection="1">
      <alignment horizontal="distributed" vertical="center" indent="1"/>
      <protection/>
    </xf>
    <xf numFmtId="0" fontId="16" fillId="0" borderId="25" xfId="0" applyFont="1" applyBorder="1" applyAlignment="1" applyProtection="1">
      <alignment horizontal="distributed" vertical="center" indent="1"/>
      <protection/>
    </xf>
    <xf numFmtId="0" fontId="9" fillId="0" borderId="2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181" fontId="12" fillId="0" borderId="17" xfId="0" applyNumberFormat="1" applyFont="1" applyBorder="1" applyAlignment="1" applyProtection="1">
      <alignment horizontal="right" vertical="center"/>
      <protection/>
    </xf>
    <xf numFmtId="181" fontId="12" fillId="0" borderId="25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181" fontId="12" fillId="0" borderId="24" xfId="0" applyNumberFormat="1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16" fillId="0" borderId="24" xfId="0" applyFont="1" applyBorder="1" applyAlignment="1" applyProtection="1">
      <alignment horizontal="distributed" vertical="center" indent="1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178" fontId="14" fillId="0" borderId="11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178" fontId="12" fillId="0" borderId="17" xfId="0" applyNumberFormat="1" applyFont="1" applyBorder="1" applyAlignment="1" applyProtection="1">
      <alignment horizontal="right" vertical="center"/>
      <protection/>
    </xf>
    <xf numFmtId="178" fontId="12" fillId="0" borderId="24" xfId="0" applyNumberFormat="1" applyFont="1" applyBorder="1" applyAlignment="1" applyProtection="1">
      <alignment horizontal="right" vertical="center"/>
      <protection/>
    </xf>
    <xf numFmtId="0" fontId="11" fillId="0" borderId="24" xfId="0" applyFont="1" applyBorder="1" applyAlignment="1" applyProtection="1">
      <alignment horizontal="left" vertical="center"/>
      <protection/>
    </xf>
    <xf numFmtId="0" fontId="11" fillId="0" borderId="25" xfId="0" applyFont="1" applyBorder="1" applyAlignment="1" applyProtection="1">
      <alignment horizontal="left" vertical="center"/>
      <protection/>
    </xf>
    <xf numFmtId="0" fontId="0" fillId="0" borderId="12" xfId="0" applyBorder="1" applyAlignment="1">
      <alignment horizontal="right" vertical="center"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32" xfId="0" applyFont="1" applyBorder="1" applyAlignment="1" applyProtection="1">
      <alignment horizontal="distributed" vertical="center" indent="1"/>
      <protection/>
    </xf>
    <xf numFmtId="0" fontId="8" fillId="0" borderId="33" xfId="0" applyFont="1" applyBorder="1" applyAlignment="1" applyProtection="1">
      <alignment horizontal="distributed" vertical="center" wrapText="1" indent="1"/>
      <protection/>
    </xf>
    <xf numFmtId="0" fontId="8" fillId="0" borderId="34" xfId="0" applyFont="1" applyBorder="1" applyAlignment="1" applyProtection="1">
      <alignment horizontal="distributed" vertical="center" indent="1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20" xfId="0" applyNumberFormat="1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>
      <alignment horizontal="distributed" vertical="center" indent="1"/>
      <protection locked="0"/>
    </xf>
    <xf numFmtId="0" fontId="0" fillId="0" borderId="29" xfId="0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22">
      <selection activeCell="B43" sqref="B43"/>
    </sheetView>
  </sheetViews>
  <sheetFormatPr defaultColWidth="9.00390625" defaultRowHeight="16.5"/>
  <cols>
    <col min="1" max="1" width="1.4921875" style="1" customWidth="1"/>
    <col min="2" max="2" width="17.25390625" style="1" customWidth="1"/>
    <col min="3" max="3" width="16.00390625" style="1" customWidth="1"/>
    <col min="4" max="4" width="7.00390625" style="1" customWidth="1"/>
    <col min="5" max="5" width="16.00390625" style="1" customWidth="1"/>
    <col min="6" max="6" width="7.00390625" style="1" customWidth="1"/>
    <col min="7" max="7" width="16.00390625" style="1" customWidth="1"/>
    <col min="8" max="8" width="9.375" style="1" customWidth="1"/>
    <col min="9" max="9" width="9.125" style="1" bestFit="1" customWidth="1"/>
    <col min="10" max="16384" width="9.00390625" style="1" customWidth="1"/>
  </cols>
  <sheetData>
    <row r="1" spans="1:8" ht="27" customHeight="1">
      <c r="A1" s="88" t="s">
        <v>44</v>
      </c>
      <c r="B1" s="88"/>
      <c r="C1" s="88"/>
      <c r="D1" s="88"/>
      <c r="E1" s="88"/>
      <c r="F1" s="88"/>
      <c r="G1" s="88"/>
      <c r="H1" s="88"/>
    </row>
    <row r="2" spans="2:8" ht="17.25" customHeight="1">
      <c r="B2" s="74"/>
      <c r="C2" s="74"/>
      <c r="D2" s="74"/>
      <c r="E2" s="74"/>
      <c r="F2" s="74"/>
      <c r="G2" s="74"/>
      <c r="H2" s="74"/>
    </row>
    <row r="3" spans="2:8" ht="20.25" thickBot="1">
      <c r="B3" s="2"/>
      <c r="C3" s="49" t="s">
        <v>71</v>
      </c>
      <c r="D3" s="49"/>
      <c r="E3" s="49"/>
      <c r="F3" s="49"/>
      <c r="G3" s="76" t="s">
        <v>0</v>
      </c>
      <c r="H3" s="61"/>
    </row>
    <row r="4" spans="1:8" ht="18.75" customHeight="1">
      <c r="A4" s="82" t="s">
        <v>22</v>
      </c>
      <c r="B4" s="83"/>
      <c r="C4" s="77" t="s">
        <v>54</v>
      </c>
      <c r="D4" s="77"/>
      <c r="E4" s="77" t="s">
        <v>23</v>
      </c>
      <c r="F4" s="77"/>
      <c r="G4" s="77" t="s">
        <v>24</v>
      </c>
      <c r="H4" s="75"/>
    </row>
    <row r="5" spans="1:8" ht="18.75" customHeight="1">
      <c r="A5" s="84"/>
      <c r="B5" s="85"/>
      <c r="C5" s="12" t="s">
        <v>25</v>
      </c>
      <c r="D5" s="13" t="s">
        <v>1</v>
      </c>
      <c r="E5" s="12" t="s">
        <v>25</v>
      </c>
      <c r="F5" s="13" t="s">
        <v>1</v>
      </c>
      <c r="G5" s="12" t="s">
        <v>25</v>
      </c>
      <c r="H5" s="3" t="s">
        <v>1</v>
      </c>
    </row>
    <row r="6" spans="1:9" ht="17.25" customHeight="1">
      <c r="A6" s="80" t="s">
        <v>26</v>
      </c>
      <c r="B6" s="81"/>
      <c r="C6" s="14">
        <f>SUM(C7:C13)</f>
        <v>75790371000</v>
      </c>
      <c r="D6" s="15">
        <v>100</v>
      </c>
      <c r="E6" s="14">
        <f>SUM(E7:E13)</f>
        <v>213643364359</v>
      </c>
      <c r="F6" s="15">
        <v>100</v>
      </c>
      <c r="G6" s="14">
        <f>SUM(G7:G13)</f>
        <v>137852993359</v>
      </c>
      <c r="H6" s="16">
        <v>181.89</v>
      </c>
      <c r="I6" s="46">
        <f>E6-C6-G6</f>
        <v>0</v>
      </c>
    </row>
    <row r="7" spans="1:9" ht="17.25" customHeight="1">
      <c r="A7" s="53"/>
      <c r="B7" s="9" t="s">
        <v>27</v>
      </c>
      <c r="C7" s="17">
        <v>8614603000</v>
      </c>
      <c r="D7" s="18">
        <v>11.37</v>
      </c>
      <c r="E7" s="19">
        <v>10150715487</v>
      </c>
      <c r="F7" s="20">
        <v>4.75</v>
      </c>
      <c r="G7" s="44">
        <f aca="true" t="shared" si="0" ref="G7:G19">E7-C7</f>
        <v>1536112487</v>
      </c>
      <c r="H7" s="22">
        <v>17.83</v>
      </c>
      <c r="I7" s="46">
        <f aca="true" t="shared" si="1" ref="I7:I19">E7-C7-G7</f>
        <v>0</v>
      </c>
    </row>
    <row r="8" spans="1:9" ht="17.25" customHeight="1">
      <c r="A8" s="53"/>
      <c r="B8" s="9" t="s">
        <v>52</v>
      </c>
      <c r="C8" s="17"/>
      <c r="D8" s="18">
        <v>0</v>
      </c>
      <c r="E8" s="19">
        <v>44245364</v>
      </c>
      <c r="F8" s="20">
        <v>0.02</v>
      </c>
      <c r="G8" s="44">
        <f t="shared" si="0"/>
        <v>44245364</v>
      </c>
      <c r="H8" s="22"/>
      <c r="I8" s="46">
        <f t="shared" si="1"/>
        <v>0</v>
      </c>
    </row>
    <row r="9" spans="1:9" ht="17.25" customHeight="1">
      <c r="A9" s="53"/>
      <c r="B9" s="9" t="s">
        <v>28</v>
      </c>
      <c r="C9" s="17">
        <v>66610190000</v>
      </c>
      <c r="D9" s="18">
        <v>87.89</v>
      </c>
      <c r="E9" s="19">
        <v>88767921490</v>
      </c>
      <c r="F9" s="20">
        <v>41.55</v>
      </c>
      <c r="G9" s="44">
        <f t="shared" si="0"/>
        <v>22157731490</v>
      </c>
      <c r="H9" s="22">
        <v>33.26</v>
      </c>
      <c r="I9" s="46">
        <f t="shared" si="1"/>
        <v>0</v>
      </c>
    </row>
    <row r="10" spans="1:9" ht="17.25" customHeight="1">
      <c r="A10" s="53"/>
      <c r="B10" s="9" t="s">
        <v>66</v>
      </c>
      <c r="C10" s="17"/>
      <c r="D10" s="18">
        <v>0</v>
      </c>
      <c r="E10" s="19">
        <v>113935272655</v>
      </c>
      <c r="F10" s="18">
        <v>53.33</v>
      </c>
      <c r="G10" s="44">
        <f t="shared" si="0"/>
        <v>113935272655</v>
      </c>
      <c r="H10" s="22"/>
      <c r="I10" s="46">
        <f t="shared" si="1"/>
        <v>0</v>
      </c>
    </row>
    <row r="11" spans="1:9" ht="17.25" customHeight="1">
      <c r="A11" s="53"/>
      <c r="B11" s="9" t="s">
        <v>56</v>
      </c>
      <c r="C11" s="17"/>
      <c r="D11" s="18"/>
      <c r="E11" s="19">
        <v>55699709</v>
      </c>
      <c r="F11" s="44">
        <v>0.03</v>
      </c>
      <c r="G11" s="44">
        <f t="shared" si="0"/>
        <v>55699709</v>
      </c>
      <c r="H11" s="22"/>
      <c r="I11" s="46">
        <f t="shared" si="1"/>
        <v>0</v>
      </c>
    </row>
    <row r="12" spans="1:9" ht="17.25" customHeight="1">
      <c r="A12" s="53"/>
      <c r="B12" s="9" t="s">
        <v>47</v>
      </c>
      <c r="C12" s="17">
        <v>565578000</v>
      </c>
      <c r="D12" s="18">
        <v>0.74</v>
      </c>
      <c r="E12" s="19">
        <v>688576558</v>
      </c>
      <c r="F12" s="21">
        <v>0.32</v>
      </c>
      <c r="G12" s="44">
        <f t="shared" si="0"/>
        <v>122998558</v>
      </c>
      <c r="H12" s="22">
        <v>21.75</v>
      </c>
      <c r="I12" s="46">
        <f t="shared" si="1"/>
        <v>0</v>
      </c>
    </row>
    <row r="13" spans="1:9" ht="17.25" customHeight="1">
      <c r="A13" s="53"/>
      <c r="B13" s="9" t="s">
        <v>67</v>
      </c>
      <c r="C13" s="17"/>
      <c r="D13" s="18"/>
      <c r="E13" s="19">
        <v>933096</v>
      </c>
      <c r="F13" s="50">
        <v>0</v>
      </c>
      <c r="G13" s="44">
        <f t="shared" si="0"/>
        <v>933096</v>
      </c>
      <c r="H13" s="22"/>
      <c r="I13" s="46"/>
    </row>
    <row r="14" spans="1:9" ht="17.25" customHeight="1">
      <c r="A14" s="33" t="s">
        <v>29</v>
      </c>
      <c r="B14" s="30"/>
      <c r="C14" s="23">
        <f>SUM(C15:C17)</f>
        <v>159470000</v>
      </c>
      <c r="D14" s="23">
        <v>0.21</v>
      </c>
      <c r="E14" s="23">
        <f>SUM(E15:E18)</f>
        <v>72308597084</v>
      </c>
      <c r="F14" s="23">
        <v>33.85</v>
      </c>
      <c r="G14" s="24">
        <f t="shared" si="0"/>
        <v>72149127084</v>
      </c>
      <c r="H14" s="25">
        <v>45243.07</v>
      </c>
      <c r="I14" s="46">
        <f t="shared" si="1"/>
        <v>0</v>
      </c>
    </row>
    <row r="15" spans="1:9" ht="17.25" customHeight="1">
      <c r="A15" s="53"/>
      <c r="B15" s="9" t="s">
        <v>30</v>
      </c>
      <c r="C15" s="17">
        <v>112303000</v>
      </c>
      <c r="D15" s="18">
        <v>0.15</v>
      </c>
      <c r="E15" s="19">
        <v>74111970</v>
      </c>
      <c r="F15" s="18">
        <v>0.03</v>
      </c>
      <c r="G15" s="44">
        <f t="shared" si="0"/>
        <v>-38191030</v>
      </c>
      <c r="H15" s="22">
        <v>-34.01</v>
      </c>
      <c r="I15" s="46">
        <f t="shared" si="1"/>
        <v>0</v>
      </c>
    </row>
    <row r="16" spans="1:9" ht="17.25" customHeight="1">
      <c r="A16" s="53"/>
      <c r="B16" s="9" t="s">
        <v>68</v>
      </c>
      <c r="C16" s="17"/>
      <c r="D16" s="18">
        <v>0</v>
      </c>
      <c r="E16" s="19">
        <v>72182902822</v>
      </c>
      <c r="F16" s="18">
        <v>33.79</v>
      </c>
      <c r="G16" s="44">
        <f t="shared" si="0"/>
        <v>72182902822</v>
      </c>
      <c r="H16" s="22">
        <v>0</v>
      </c>
      <c r="I16" s="46">
        <f t="shared" si="1"/>
        <v>0</v>
      </c>
    </row>
    <row r="17" spans="1:9" ht="17.25" customHeight="1">
      <c r="A17" s="53"/>
      <c r="B17" s="9" t="s">
        <v>49</v>
      </c>
      <c r="C17" s="17">
        <v>47167000</v>
      </c>
      <c r="D17" s="18">
        <v>0.06</v>
      </c>
      <c r="E17" s="19">
        <v>51580074</v>
      </c>
      <c r="F17" s="18">
        <v>0.02</v>
      </c>
      <c r="G17" s="44">
        <f t="shared" si="0"/>
        <v>4413074</v>
      </c>
      <c r="H17" s="22">
        <v>9.36</v>
      </c>
      <c r="I17" s="46">
        <f t="shared" si="1"/>
        <v>0</v>
      </c>
    </row>
    <row r="18" spans="1:9" ht="17.25" customHeight="1">
      <c r="A18" s="53"/>
      <c r="B18" s="37" t="s">
        <v>75</v>
      </c>
      <c r="C18" s="17"/>
      <c r="D18" s="18"/>
      <c r="E18" s="19">
        <v>2218</v>
      </c>
      <c r="F18" s="51">
        <v>0</v>
      </c>
      <c r="G18" s="19">
        <v>2218</v>
      </c>
      <c r="H18" s="52"/>
      <c r="I18" s="46"/>
    </row>
    <row r="19" spans="1:9" ht="17.25" customHeight="1">
      <c r="A19" s="33" t="s">
        <v>48</v>
      </c>
      <c r="B19" s="33"/>
      <c r="C19" s="23">
        <f>C6-C14</f>
        <v>75630901000</v>
      </c>
      <c r="D19" s="23">
        <v>99.79</v>
      </c>
      <c r="E19" s="23">
        <f>E6-E14</f>
        <v>141334767275</v>
      </c>
      <c r="F19" s="23">
        <v>66.15</v>
      </c>
      <c r="G19" s="24">
        <f t="shared" si="0"/>
        <v>65703866275</v>
      </c>
      <c r="H19" s="25">
        <v>86.87</v>
      </c>
      <c r="I19" s="46">
        <f t="shared" si="1"/>
        <v>0</v>
      </c>
    </row>
    <row r="20" spans="1:9" ht="17.25" customHeight="1">
      <c r="A20" s="33"/>
      <c r="B20" s="33"/>
      <c r="C20" s="23"/>
      <c r="D20" s="23"/>
      <c r="E20" s="23"/>
      <c r="F20" s="23"/>
      <c r="G20" s="24"/>
      <c r="H20" s="25"/>
      <c r="I20" s="46"/>
    </row>
    <row r="21" spans="1:9" ht="17.25" customHeight="1">
      <c r="A21" s="33"/>
      <c r="B21" s="33"/>
      <c r="C21" s="23"/>
      <c r="D21" s="23"/>
      <c r="E21" s="23"/>
      <c r="F21" s="23"/>
      <c r="G21" s="24"/>
      <c r="H21" s="25"/>
      <c r="I21" s="46"/>
    </row>
    <row r="22" spans="1:8" ht="17.25" customHeight="1" thickBot="1">
      <c r="A22" s="31"/>
      <c r="B22" s="31"/>
      <c r="C22" s="26"/>
      <c r="D22" s="26"/>
      <c r="E22" s="26"/>
      <c r="F22" s="26"/>
      <c r="G22" s="54"/>
      <c r="H22" s="27"/>
    </row>
    <row r="23" spans="2:8" ht="15.75" customHeight="1" hidden="1">
      <c r="B23" s="78"/>
      <c r="C23" s="79"/>
      <c r="D23" s="79"/>
      <c r="E23" s="79"/>
      <c r="F23" s="79"/>
      <c r="G23" s="79"/>
      <c r="H23" s="79"/>
    </row>
    <row r="24" spans="2:8" ht="15.75" customHeight="1" hidden="1">
      <c r="B24" s="38"/>
      <c r="C24" s="36"/>
      <c r="D24" s="36"/>
      <c r="E24" s="36"/>
      <c r="F24" s="36"/>
      <c r="G24" s="36"/>
      <c r="H24" s="36"/>
    </row>
    <row r="25" ht="15.75" customHeight="1" hidden="1"/>
    <row r="26" ht="15.75" customHeight="1" hidden="1"/>
    <row r="27" spans="1:9" s="48" customFormat="1" ht="17.25" customHeight="1">
      <c r="A27" s="33"/>
      <c r="B27" s="33"/>
      <c r="C27" s="58"/>
      <c r="D27" s="58"/>
      <c r="E27" s="58"/>
      <c r="F27" s="58"/>
      <c r="G27" s="57"/>
      <c r="H27" s="59"/>
      <c r="I27" s="60"/>
    </row>
    <row r="28" ht="16.5" customHeight="1"/>
    <row r="29" ht="12" customHeight="1"/>
    <row r="30" spans="1:8" ht="27" customHeight="1">
      <c r="A30" s="88" t="s">
        <v>45</v>
      </c>
      <c r="B30" s="88"/>
      <c r="C30" s="88"/>
      <c r="D30" s="88"/>
      <c r="E30" s="88"/>
      <c r="F30" s="88"/>
      <c r="G30" s="88"/>
      <c r="H30" s="88"/>
    </row>
    <row r="31" spans="2:8" ht="17.25" customHeight="1">
      <c r="B31" s="74"/>
      <c r="C31" s="74"/>
      <c r="D31" s="74"/>
      <c r="E31" s="74"/>
      <c r="F31" s="74"/>
      <c r="G31" s="74"/>
      <c r="H31" s="74"/>
    </row>
    <row r="32" spans="2:8" ht="20.25" thickBot="1">
      <c r="B32" s="2"/>
      <c r="C32" s="49" t="s">
        <v>72</v>
      </c>
      <c r="D32" s="49"/>
      <c r="E32" s="49"/>
      <c r="F32" s="49"/>
      <c r="G32" s="62" t="s">
        <v>69</v>
      </c>
      <c r="H32" s="61"/>
    </row>
    <row r="33" spans="1:8" ht="18.75" customHeight="1">
      <c r="A33" s="82" t="s">
        <v>31</v>
      </c>
      <c r="B33" s="83"/>
      <c r="C33" s="77" t="s">
        <v>54</v>
      </c>
      <c r="D33" s="77"/>
      <c r="E33" s="77" t="s">
        <v>23</v>
      </c>
      <c r="F33" s="77"/>
      <c r="G33" s="77" t="s">
        <v>24</v>
      </c>
      <c r="H33" s="75"/>
    </row>
    <row r="34" spans="1:8" ht="18.75" customHeight="1">
      <c r="A34" s="84"/>
      <c r="B34" s="85"/>
      <c r="C34" s="12" t="s">
        <v>25</v>
      </c>
      <c r="D34" s="13" t="s">
        <v>1</v>
      </c>
      <c r="E34" s="12" t="s">
        <v>25</v>
      </c>
      <c r="F34" s="13" t="s">
        <v>1</v>
      </c>
      <c r="G34" s="12" t="s">
        <v>25</v>
      </c>
      <c r="H34" s="3" t="s">
        <v>1</v>
      </c>
    </row>
    <row r="35" spans="1:9" ht="17.25" customHeight="1">
      <c r="A35" s="80" t="s">
        <v>57</v>
      </c>
      <c r="B35" s="81"/>
      <c r="C35" s="14">
        <f>SUM(C36:C37)</f>
        <v>78873038000</v>
      </c>
      <c r="D35" s="15">
        <v>100</v>
      </c>
      <c r="E35" s="14">
        <f>SUM(E36:E37)</f>
        <v>144623550147</v>
      </c>
      <c r="F35" s="15">
        <v>100</v>
      </c>
      <c r="G35" s="23">
        <f>E35-C35</f>
        <v>65750512147</v>
      </c>
      <c r="H35" s="16">
        <v>83.36</v>
      </c>
      <c r="I35" s="47"/>
    </row>
    <row r="36" spans="1:9" ht="17.25" customHeight="1">
      <c r="A36" s="28"/>
      <c r="B36" s="29" t="s">
        <v>58</v>
      </c>
      <c r="C36" s="17">
        <v>75630901000</v>
      </c>
      <c r="D36" s="18">
        <v>95.89</v>
      </c>
      <c r="E36" s="34">
        <v>141334767275</v>
      </c>
      <c r="F36" s="35">
        <v>97.73</v>
      </c>
      <c r="G36" s="35">
        <f>E36-C36</f>
        <v>65703866275</v>
      </c>
      <c r="H36" s="22">
        <v>86.87</v>
      </c>
      <c r="I36" s="47"/>
    </row>
    <row r="37" spans="1:9" ht="17.25" customHeight="1">
      <c r="A37" s="28"/>
      <c r="B37" s="9" t="s">
        <v>70</v>
      </c>
      <c r="C37" s="17">
        <v>3242137000</v>
      </c>
      <c r="D37" s="18">
        <v>4.11</v>
      </c>
      <c r="E37" s="34">
        <v>3288782872</v>
      </c>
      <c r="F37" s="35">
        <v>2.27</v>
      </c>
      <c r="G37" s="35">
        <f>E37-C37</f>
        <v>46645872</v>
      </c>
      <c r="H37" s="22">
        <v>1.44</v>
      </c>
      <c r="I37" s="47"/>
    </row>
    <row r="38" spans="1:9" ht="17.25" customHeight="1">
      <c r="A38" s="86" t="s">
        <v>59</v>
      </c>
      <c r="B38" s="87"/>
      <c r="C38" s="23">
        <f>C39</f>
        <v>75112490000</v>
      </c>
      <c r="D38" s="23">
        <v>95.23</v>
      </c>
      <c r="E38" s="23">
        <f>E39</f>
        <v>140696840636</v>
      </c>
      <c r="F38" s="23">
        <f>F39</f>
        <v>97.28</v>
      </c>
      <c r="G38" s="23">
        <f>G39</f>
        <v>65584350636</v>
      </c>
      <c r="H38" s="25">
        <v>87.31</v>
      </c>
      <c r="I38" s="47"/>
    </row>
    <row r="39" spans="1:9" ht="17.25" customHeight="1">
      <c r="A39" s="33"/>
      <c r="B39" s="9" t="s">
        <v>60</v>
      </c>
      <c r="C39" s="17">
        <v>75112490000</v>
      </c>
      <c r="D39" s="18">
        <v>95.23</v>
      </c>
      <c r="E39" s="34">
        <v>140696840636</v>
      </c>
      <c r="F39" s="35">
        <v>97.28</v>
      </c>
      <c r="G39" s="35">
        <f>E39-C39</f>
        <v>65584350636</v>
      </c>
      <c r="H39" s="22">
        <v>87.31</v>
      </c>
      <c r="I39" s="47"/>
    </row>
    <row r="40" spans="1:9" ht="17.25" customHeight="1">
      <c r="A40" s="86" t="s">
        <v>61</v>
      </c>
      <c r="B40" s="87"/>
      <c r="C40" s="23">
        <v>3760548000</v>
      </c>
      <c r="D40" s="23">
        <v>4.77</v>
      </c>
      <c r="E40" s="23">
        <v>3926709511</v>
      </c>
      <c r="F40" s="23">
        <v>2.72</v>
      </c>
      <c r="G40" s="23">
        <f>E40-C40</f>
        <v>166161511</v>
      </c>
      <c r="H40" s="25">
        <v>4.42</v>
      </c>
      <c r="I40" s="47"/>
    </row>
    <row r="41" spans="1:9" ht="17.25" customHeight="1">
      <c r="A41" s="86"/>
      <c r="B41" s="87"/>
      <c r="C41" s="23"/>
      <c r="D41" s="39"/>
      <c r="E41" s="23">
        <f>E42</f>
        <v>0</v>
      </c>
      <c r="F41" s="39"/>
      <c r="G41" s="23"/>
      <c r="H41" s="25"/>
      <c r="I41" s="47"/>
    </row>
    <row r="42" spans="1:9" ht="17.25" customHeight="1">
      <c r="A42" s="28"/>
      <c r="B42" s="9"/>
      <c r="C42" s="17"/>
      <c r="D42" s="18"/>
      <c r="E42" s="34">
        <v>0</v>
      </c>
      <c r="F42" s="35"/>
      <c r="G42" s="35"/>
      <c r="H42" s="22"/>
      <c r="I42" s="47"/>
    </row>
    <row r="43" spans="1:9" ht="17.25" customHeight="1">
      <c r="A43" s="33"/>
      <c r="B43" s="30"/>
      <c r="C43" s="23"/>
      <c r="D43" s="23"/>
      <c r="E43" s="23"/>
      <c r="F43" s="23"/>
      <c r="G43" s="23"/>
      <c r="H43" s="25"/>
      <c r="I43" s="47"/>
    </row>
    <row r="44" spans="1:8" ht="17.25" customHeight="1">
      <c r="A44" s="86"/>
      <c r="B44" s="87"/>
      <c r="C44" s="23"/>
      <c r="D44" s="23"/>
      <c r="E44" s="23"/>
      <c r="F44" s="23"/>
      <c r="G44" s="23"/>
      <c r="H44" s="25"/>
    </row>
    <row r="45" spans="1:8" ht="17.25" customHeight="1">
      <c r="A45" s="86"/>
      <c r="B45" s="87"/>
      <c r="C45" s="23"/>
      <c r="D45" s="23"/>
      <c r="E45" s="23"/>
      <c r="F45" s="23"/>
      <c r="G45" s="23"/>
      <c r="H45" s="25"/>
    </row>
    <row r="46" spans="1:11" ht="17.25" customHeight="1" thickBot="1">
      <c r="A46" s="70"/>
      <c r="B46" s="71"/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7">
        <v>0</v>
      </c>
      <c r="I46" s="48"/>
      <c r="J46" s="48"/>
      <c r="K46" s="48"/>
    </row>
    <row r="47" spans="2:11" ht="15.75">
      <c r="B47" s="72"/>
      <c r="C47" s="73"/>
      <c r="D47" s="73"/>
      <c r="E47" s="73"/>
      <c r="F47" s="73"/>
      <c r="G47" s="73"/>
      <c r="H47" s="73"/>
      <c r="I47" s="72"/>
      <c r="J47" s="72"/>
      <c r="K47" s="72"/>
    </row>
    <row r="48" spans="2:8" ht="15.75">
      <c r="B48" s="89"/>
      <c r="C48" s="90"/>
      <c r="D48" s="90"/>
      <c r="E48" s="90"/>
      <c r="F48" s="90"/>
      <c r="G48" s="90"/>
      <c r="H48" s="90"/>
    </row>
  </sheetData>
  <sheetProtection/>
  <mergeCells count="25">
    <mergeCell ref="A1:H1"/>
    <mergeCell ref="C33:D33"/>
    <mergeCell ref="B31:H31"/>
    <mergeCell ref="G4:H4"/>
    <mergeCell ref="B2:H2"/>
    <mergeCell ref="E33:F33"/>
    <mergeCell ref="G33:H33"/>
    <mergeCell ref="A4:B5"/>
    <mergeCell ref="G3:H3"/>
    <mergeCell ref="G32:H32"/>
    <mergeCell ref="B48:H48"/>
    <mergeCell ref="A38:B38"/>
    <mergeCell ref="A46:B46"/>
    <mergeCell ref="A41:B41"/>
    <mergeCell ref="A45:B45"/>
    <mergeCell ref="A44:B44"/>
    <mergeCell ref="B47:K47"/>
    <mergeCell ref="A33:B34"/>
    <mergeCell ref="A35:B35"/>
    <mergeCell ref="A40:B40"/>
    <mergeCell ref="A30:H30"/>
    <mergeCell ref="C4:D4"/>
    <mergeCell ref="E4:F4"/>
    <mergeCell ref="B23:H23"/>
    <mergeCell ref="A6:B6"/>
  </mergeCells>
  <dataValidations count="2">
    <dataValidation type="decimal" operator="greaterThanOrEqual" allowBlank="1" showInputMessage="1" showErrorMessage="1" sqref="G6 G18 F12:F18 C6:E18 F6:F10">
      <formula1>0</formula1>
    </dataValidation>
    <dataValidation operator="greaterThanOrEqual" allowBlank="1" showInputMessage="1" showErrorMessage="1" sqref="F11"/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  <ignoredErrors>
    <ignoredError sqref="G7:G13 G15:G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D45" sqref="D45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4.37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2.75390625" style="1" customWidth="1"/>
    <col min="11" max="11" width="7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8" t="s">
        <v>42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ht="17.25" customHeight="1"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2:11" ht="20.25" thickBot="1">
      <c r="B3" s="2"/>
      <c r="C3" s="121" t="s">
        <v>73</v>
      </c>
      <c r="D3" s="122"/>
      <c r="E3" s="122"/>
      <c r="F3" s="122"/>
      <c r="G3" s="122"/>
      <c r="H3" s="122"/>
      <c r="I3" s="100" t="s">
        <v>0</v>
      </c>
      <c r="J3" s="100"/>
      <c r="K3" s="100"/>
    </row>
    <row r="4" spans="1:11" ht="18.75" customHeight="1">
      <c r="A4" s="82" t="s">
        <v>31</v>
      </c>
      <c r="B4" s="82"/>
      <c r="C4" s="83"/>
      <c r="D4" s="134" t="s">
        <v>55</v>
      </c>
      <c r="E4" s="83"/>
      <c r="F4" s="134" t="s">
        <v>33</v>
      </c>
      <c r="G4" s="83"/>
      <c r="H4" s="75" t="s">
        <v>24</v>
      </c>
      <c r="I4" s="140"/>
      <c r="J4" s="140"/>
      <c r="K4" s="140"/>
    </row>
    <row r="5" spans="1:11" ht="18.75" customHeight="1">
      <c r="A5" s="84"/>
      <c r="B5" s="84"/>
      <c r="C5" s="85"/>
      <c r="D5" s="135"/>
      <c r="E5" s="85"/>
      <c r="F5" s="135"/>
      <c r="G5" s="85"/>
      <c r="H5" s="132" t="s">
        <v>34</v>
      </c>
      <c r="I5" s="133"/>
      <c r="J5" s="125" t="s">
        <v>1</v>
      </c>
      <c r="K5" s="126"/>
    </row>
    <row r="6" spans="1:11" ht="17.25" customHeight="1">
      <c r="A6" s="129" t="s">
        <v>35</v>
      </c>
      <c r="B6" s="129"/>
      <c r="C6" s="130"/>
      <c r="D6" s="108"/>
      <c r="E6" s="109"/>
      <c r="F6" s="108"/>
      <c r="G6" s="109"/>
      <c r="H6" s="108"/>
      <c r="I6" s="109"/>
      <c r="J6" s="127"/>
      <c r="K6" s="128"/>
    </row>
    <row r="7" spans="1:12" ht="17.25" customHeight="1">
      <c r="A7" s="4"/>
      <c r="B7" s="143" t="s">
        <v>41</v>
      </c>
      <c r="C7" s="144"/>
      <c r="D7" s="69">
        <v>75630901000</v>
      </c>
      <c r="E7" s="93"/>
      <c r="F7" s="69">
        <v>141334767275</v>
      </c>
      <c r="G7" s="93"/>
      <c r="H7" s="94">
        <f>F7-D7</f>
        <v>65703866275</v>
      </c>
      <c r="I7" s="95"/>
      <c r="J7" s="123">
        <v>86.87</v>
      </c>
      <c r="K7" s="124">
        <v>2.687580363378117E-08</v>
      </c>
      <c r="L7" s="46">
        <f>F7-D7-H7</f>
        <v>0</v>
      </c>
    </row>
    <row r="8" spans="1:12" ht="17.25" customHeight="1">
      <c r="A8" s="4"/>
      <c r="B8" s="143" t="s">
        <v>36</v>
      </c>
      <c r="C8" s="144"/>
      <c r="D8" s="69">
        <v>-76884000</v>
      </c>
      <c r="E8" s="93"/>
      <c r="F8" s="69">
        <v>-48384157144</v>
      </c>
      <c r="G8" s="93"/>
      <c r="H8" s="94">
        <f>F8-D8</f>
        <v>-48307273144</v>
      </c>
      <c r="I8" s="95"/>
      <c r="J8" s="123">
        <v>62831.37</v>
      </c>
      <c r="K8" s="124">
        <v>1.2092166456975115E-05</v>
      </c>
      <c r="L8" s="46">
        <f aca="true" t="shared" si="0" ref="L8:L22">F8-D8-H8</f>
        <v>0</v>
      </c>
    </row>
    <row r="9" spans="1:12" ht="17.25" customHeight="1">
      <c r="A9" s="4"/>
      <c r="B9" s="4" t="s">
        <v>37</v>
      </c>
      <c r="C9" s="6"/>
      <c r="D9" s="96">
        <f>SUM(D7:E8)</f>
        <v>75554017000</v>
      </c>
      <c r="E9" s="97"/>
      <c r="F9" s="96">
        <f>SUM(F7:G8)</f>
        <v>92950610131</v>
      </c>
      <c r="G9" s="97"/>
      <c r="H9" s="96">
        <f>SUM(H7:I8)</f>
        <v>17396593131</v>
      </c>
      <c r="I9" s="97"/>
      <c r="J9" s="119">
        <v>23.03</v>
      </c>
      <c r="K9" s="120">
        <v>6.951261318033127E-06</v>
      </c>
      <c r="L9" s="46">
        <f t="shared" si="0"/>
        <v>0</v>
      </c>
    </row>
    <row r="10" spans="1:12" ht="17.25" customHeight="1">
      <c r="A10" s="98" t="s">
        <v>38</v>
      </c>
      <c r="B10" s="98"/>
      <c r="C10" s="99"/>
      <c r="D10" s="96"/>
      <c r="E10" s="97"/>
      <c r="F10" s="96"/>
      <c r="G10" s="97"/>
      <c r="H10" s="96"/>
      <c r="I10" s="97"/>
      <c r="J10" s="119"/>
      <c r="K10" s="120"/>
      <c r="L10" s="46">
        <f t="shared" si="0"/>
        <v>0</v>
      </c>
    </row>
    <row r="11" spans="1:12" ht="17.25" customHeight="1">
      <c r="A11" s="4"/>
      <c r="B11" s="141" t="s">
        <v>50</v>
      </c>
      <c r="C11" s="142"/>
      <c r="D11" s="69">
        <v>-259901853000</v>
      </c>
      <c r="E11" s="93"/>
      <c r="F11" s="69">
        <v>-197829358559</v>
      </c>
      <c r="G11" s="93"/>
      <c r="H11" s="94">
        <f>F11-D11</f>
        <v>62072494441</v>
      </c>
      <c r="I11" s="95"/>
      <c r="J11" s="123">
        <v>23.88</v>
      </c>
      <c r="K11" s="124">
        <v>1.284285264108778E-07</v>
      </c>
      <c r="L11" s="46">
        <f t="shared" si="0"/>
        <v>0</v>
      </c>
    </row>
    <row r="12" spans="1:12" ht="17.25" customHeight="1">
      <c r="A12" s="4"/>
      <c r="B12" s="141" t="s">
        <v>32</v>
      </c>
      <c r="C12" s="142"/>
      <c r="D12" s="69"/>
      <c r="E12" s="93"/>
      <c r="F12" s="69">
        <v>-30052427956</v>
      </c>
      <c r="G12" s="93"/>
      <c r="H12" s="94">
        <f>F12-D12</f>
        <v>-30052427956</v>
      </c>
      <c r="I12" s="95"/>
      <c r="J12" s="123"/>
      <c r="K12" s="124"/>
      <c r="L12" s="46">
        <f t="shared" si="0"/>
        <v>0</v>
      </c>
    </row>
    <row r="13" spans="1:12" ht="17.25" customHeight="1">
      <c r="A13" s="4"/>
      <c r="B13" s="141" t="s">
        <v>53</v>
      </c>
      <c r="C13" s="142"/>
      <c r="D13" s="69">
        <v>17145743000</v>
      </c>
      <c r="E13" s="93"/>
      <c r="F13" s="69">
        <v>33039946328</v>
      </c>
      <c r="G13" s="93"/>
      <c r="H13" s="94">
        <f>F13-D13</f>
        <v>15894203328</v>
      </c>
      <c r="I13" s="95"/>
      <c r="J13" s="123">
        <v>92.7</v>
      </c>
      <c r="K13" s="124"/>
      <c r="L13" s="46">
        <f t="shared" si="0"/>
        <v>0</v>
      </c>
    </row>
    <row r="14" spans="1:12" ht="17.25" customHeight="1">
      <c r="A14" s="4"/>
      <c r="B14" s="141" t="s">
        <v>62</v>
      </c>
      <c r="C14" s="142"/>
      <c r="D14" s="69">
        <v>-13032000</v>
      </c>
      <c r="E14" s="93"/>
      <c r="F14" s="69">
        <v>-3003706</v>
      </c>
      <c r="G14" s="93"/>
      <c r="H14" s="94">
        <f>F14-D14</f>
        <v>10028294</v>
      </c>
      <c r="I14" s="95"/>
      <c r="J14" s="123">
        <v>76.95</v>
      </c>
      <c r="K14" s="124">
        <v>33.45</v>
      </c>
      <c r="L14" s="46">
        <f t="shared" si="0"/>
        <v>0</v>
      </c>
    </row>
    <row r="15" spans="1:12" ht="17.25" customHeight="1">
      <c r="A15" s="4"/>
      <c r="B15" s="4" t="s">
        <v>3</v>
      </c>
      <c r="C15" s="6"/>
      <c r="D15" s="96">
        <f>SUM(D11:E14)</f>
        <v>-242769142000</v>
      </c>
      <c r="E15" s="97"/>
      <c r="F15" s="96">
        <f>SUM(F11:G14)</f>
        <v>-194844843893</v>
      </c>
      <c r="G15" s="97"/>
      <c r="H15" s="96">
        <f>SUM(H11:I14)</f>
        <v>47924298107</v>
      </c>
      <c r="I15" s="97"/>
      <c r="J15" s="119">
        <v>19.74</v>
      </c>
      <c r="K15" s="120">
        <v>5.5769957501864777E-08</v>
      </c>
      <c r="L15" s="46">
        <f t="shared" si="0"/>
        <v>0</v>
      </c>
    </row>
    <row r="16" spans="1:12" ht="17.25" customHeight="1">
      <c r="A16" s="98" t="s">
        <v>4</v>
      </c>
      <c r="B16" s="98"/>
      <c r="C16" s="99"/>
      <c r="D16" s="96"/>
      <c r="E16" s="97"/>
      <c r="F16" s="96"/>
      <c r="G16" s="97"/>
      <c r="H16" s="96"/>
      <c r="I16" s="97"/>
      <c r="J16" s="119"/>
      <c r="K16" s="120"/>
      <c r="L16" s="46">
        <f t="shared" si="0"/>
        <v>0</v>
      </c>
    </row>
    <row r="17" spans="1:12" ht="17.25" customHeight="1">
      <c r="A17" s="4"/>
      <c r="B17" s="141" t="s">
        <v>51</v>
      </c>
      <c r="C17" s="142"/>
      <c r="D17" s="69">
        <v>172851103000</v>
      </c>
      <c r="E17" s="93"/>
      <c r="F17" s="69">
        <v>192968319904</v>
      </c>
      <c r="G17" s="93"/>
      <c r="H17" s="94">
        <f>F17-D17</f>
        <v>20117216904</v>
      </c>
      <c r="I17" s="95"/>
      <c r="J17" s="123">
        <v>11.64</v>
      </c>
      <c r="K17" s="124">
        <v>1.2950864156859569E-08</v>
      </c>
      <c r="L17" s="46">
        <f t="shared" si="0"/>
        <v>0</v>
      </c>
    </row>
    <row r="18" spans="1:12" ht="17.25" customHeight="1">
      <c r="A18" s="4"/>
      <c r="B18" s="141" t="s">
        <v>39</v>
      </c>
      <c r="C18" s="147"/>
      <c r="D18" s="69">
        <v>-15996427000</v>
      </c>
      <c r="E18" s="131"/>
      <c r="F18" s="69">
        <v>-20646406811</v>
      </c>
      <c r="G18" s="131"/>
      <c r="H18" s="94">
        <f>F18-D18</f>
        <v>-4649979811</v>
      </c>
      <c r="I18" s="95"/>
      <c r="J18" s="123">
        <v>29.07</v>
      </c>
      <c r="K18" s="148">
        <v>3.353250332913044E-07</v>
      </c>
      <c r="L18" s="46">
        <f t="shared" si="0"/>
        <v>0</v>
      </c>
    </row>
    <row r="19" spans="1:12" ht="17.25" customHeight="1">
      <c r="A19" s="4"/>
      <c r="B19" s="4" t="s">
        <v>5</v>
      </c>
      <c r="C19" s="6"/>
      <c r="D19" s="96">
        <f>SUM(D17:E18)</f>
        <v>156854676000</v>
      </c>
      <c r="E19" s="97"/>
      <c r="F19" s="96">
        <f>SUM(F17:G18)</f>
        <v>172321913093</v>
      </c>
      <c r="G19" s="97"/>
      <c r="H19" s="96">
        <f>SUM(H17:I18)</f>
        <v>15467237093</v>
      </c>
      <c r="I19" s="97"/>
      <c r="J19" s="119">
        <v>9.86</v>
      </c>
      <c r="K19" s="120">
        <v>1.3470361491471795E-08</v>
      </c>
      <c r="L19" s="46">
        <f t="shared" si="0"/>
        <v>0</v>
      </c>
    </row>
    <row r="20" spans="1:12" ht="17.25" customHeight="1">
      <c r="A20" s="98" t="s">
        <v>6</v>
      </c>
      <c r="B20" s="98"/>
      <c r="C20" s="99"/>
      <c r="D20" s="96">
        <f>D9+D15+D19</f>
        <v>-10360449000</v>
      </c>
      <c r="E20" s="97"/>
      <c r="F20" s="96">
        <f>F9+F15+F19</f>
        <v>70427679331</v>
      </c>
      <c r="G20" s="97"/>
      <c r="H20" s="96">
        <f>H9+H15+H19</f>
        <v>80788128331</v>
      </c>
      <c r="I20" s="97"/>
      <c r="J20" s="119">
        <v>779.77</v>
      </c>
      <c r="K20" s="120">
        <v>5.822351284168086E-07</v>
      </c>
      <c r="L20" s="46">
        <f t="shared" si="0"/>
        <v>0</v>
      </c>
    </row>
    <row r="21" spans="1:12" ht="17.25" customHeight="1">
      <c r="A21" s="98" t="s">
        <v>7</v>
      </c>
      <c r="B21" s="98"/>
      <c r="C21" s="99"/>
      <c r="D21" s="117">
        <v>247094524000</v>
      </c>
      <c r="E21" s="118"/>
      <c r="F21" s="117">
        <v>392434901163</v>
      </c>
      <c r="G21" s="118"/>
      <c r="H21" s="117">
        <f>F21-D21</f>
        <v>145340377163</v>
      </c>
      <c r="I21" s="118"/>
      <c r="J21" s="119">
        <v>58.82</v>
      </c>
      <c r="K21" s="120">
        <v>4.7922271273636886E-08</v>
      </c>
      <c r="L21" s="46">
        <f t="shared" si="0"/>
        <v>0</v>
      </c>
    </row>
    <row r="22" spans="1:12" ht="17.25" customHeight="1" thickBot="1">
      <c r="A22" s="106" t="s">
        <v>8</v>
      </c>
      <c r="B22" s="106"/>
      <c r="C22" s="107"/>
      <c r="D22" s="63">
        <f>SUM(D20:E21)</f>
        <v>236734075000</v>
      </c>
      <c r="E22" s="64"/>
      <c r="F22" s="63">
        <f>SUM(F20:G21)</f>
        <v>462862580494</v>
      </c>
      <c r="G22" s="64"/>
      <c r="H22" s="63">
        <f>SUM(H20:I21)</f>
        <v>226128505494</v>
      </c>
      <c r="I22" s="64"/>
      <c r="J22" s="101">
        <v>95.52</v>
      </c>
      <c r="K22" s="102">
        <v>4.7413490085207676E-08</v>
      </c>
      <c r="L22" s="46">
        <f t="shared" si="0"/>
        <v>0</v>
      </c>
    </row>
    <row r="23" spans="1:11" ht="17.25" customHeight="1">
      <c r="A23" s="4"/>
      <c r="B23" s="4"/>
      <c r="C23" s="4"/>
      <c r="D23" s="57"/>
      <c r="E23" s="57"/>
      <c r="F23" s="57"/>
      <c r="G23" s="57"/>
      <c r="H23" s="57"/>
      <c r="I23" s="57"/>
      <c r="J23" s="55"/>
      <c r="K23" s="55"/>
    </row>
    <row r="25" ht="17.25" customHeight="1"/>
    <row r="26" spans="2:11" ht="27" customHeight="1">
      <c r="B26" s="88" t="s">
        <v>43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2:11" ht="17.25" customHeight="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3:11" ht="16.5" thickBot="1">
      <c r="C28" s="105" t="s">
        <v>74</v>
      </c>
      <c r="D28" s="105"/>
      <c r="E28" s="105"/>
      <c r="F28" s="105"/>
      <c r="G28" s="105"/>
      <c r="H28" s="105"/>
      <c r="I28" s="100" t="s">
        <v>0</v>
      </c>
      <c r="J28" s="100"/>
      <c r="K28" s="100"/>
    </row>
    <row r="29" spans="1:11" ht="35.25" customHeight="1">
      <c r="A29" s="111" t="s">
        <v>9</v>
      </c>
      <c r="B29" s="113"/>
      <c r="C29" s="110" t="s">
        <v>10</v>
      </c>
      <c r="D29" s="113"/>
      <c r="E29" s="115" t="s">
        <v>11</v>
      </c>
      <c r="F29" s="116"/>
      <c r="G29" s="110" t="s">
        <v>12</v>
      </c>
      <c r="H29" s="113"/>
      <c r="I29" s="110" t="s">
        <v>2</v>
      </c>
      <c r="J29" s="111"/>
      <c r="K29" s="8" t="s">
        <v>11</v>
      </c>
    </row>
    <row r="30" spans="1:11" ht="17.25" customHeight="1">
      <c r="A30" s="114" t="s">
        <v>13</v>
      </c>
      <c r="B30" s="104"/>
      <c r="C30" s="108">
        <f>SUM(C31:D35)</f>
        <v>2077730938418</v>
      </c>
      <c r="D30" s="109"/>
      <c r="E30" s="108">
        <f aca="true" t="shared" si="1" ref="E30:E35">IF(C$30&gt;0,(C30/C$30)*100,0)</f>
        <v>100</v>
      </c>
      <c r="F30" s="109">
        <f>IF(E$5&gt;0,(E30/#REF!)*100,0)</f>
        <v>0</v>
      </c>
      <c r="G30" s="103" t="s">
        <v>14</v>
      </c>
      <c r="H30" s="104"/>
      <c r="I30" s="108">
        <f>SUM(I31:J34)</f>
        <v>349005622</v>
      </c>
      <c r="J30" s="112"/>
      <c r="K30" s="7">
        <f aca="true" t="shared" si="2" ref="K30:K37">IF(I$41&gt;0,(I30/I$41)*100,0)</f>
        <v>0.016797440686219724</v>
      </c>
    </row>
    <row r="31" spans="1:11" ht="17.25" customHeight="1">
      <c r="A31" s="67" t="s">
        <v>15</v>
      </c>
      <c r="B31" s="68"/>
      <c r="C31" s="69">
        <v>1877292788067</v>
      </c>
      <c r="D31" s="93"/>
      <c r="E31" s="94">
        <f>IF(C$30&gt;0,(C31/C$30)*100,0)</f>
        <v>90.35302662896211</v>
      </c>
      <c r="F31" s="95">
        <f>IF(E$5&gt;0,(E31/#REF!)*100,0)</f>
        <v>0</v>
      </c>
      <c r="G31" s="67" t="s">
        <v>16</v>
      </c>
      <c r="H31" s="68"/>
      <c r="I31" s="69">
        <v>349005622</v>
      </c>
      <c r="J31" s="56"/>
      <c r="K31" s="5">
        <f t="shared" si="2"/>
        <v>0.016797440686219724</v>
      </c>
    </row>
    <row r="32" spans="1:11" ht="17.25" customHeight="1">
      <c r="A32" s="67" t="s">
        <v>63</v>
      </c>
      <c r="B32" s="68"/>
      <c r="C32" s="69">
        <v>2110011852</v>
      </c>
      <c r="D32" s="93"/>
      <c r="E32" s="94">
        <f t="shared" si="1"/>
        <v>0.10155366188109895</v>
      </c>
      <c r="F32" s="95">
        <f>IF(E$5&gt;0,(E32/#REF!)*100,0)</f>
        <v>0</v>
      </c>
      <c r="G32" s="67"/>
      <c r="H32" s="68"/>
      <c r="I32" s="69"/>
      <c r="J32" s="56"/>
      <c r="K32" s="5">
        <f t="shared" si="2"/>
        <v>0</v>
      </c>
    </row>
    <row r="33" spans="1:11" ht="17.25" customHeight="1">
      <c r="A33" s="67" t="s">
        <v>17</v>
      </c>
      <c r="B33" s="68"/>
      <c r="C33" s="69">
        <v>195069771772</v>
      </c>
      <c r="D33" s="93"/>
      <c r="E33" s="94">
        <f t="shared" si="1"/>
        <v>9.38859638488743</v>
      </c>
      <c r="F33" s="95">
        <f>IF(E$5&gt;0,(E33/#REF!)*100,0)</f>
        <v>0</v>
      </c>
      <c r="G33" s="67"/>
      <c r="H33" s="68"/>
      <c r="I33" s="69"/>
      <c r="J33" s="56"/>
      <c r="K33" s="5">
        <f t="shared" si="2"/>
        <v>0</v>
      </c>
    </row>
    <row r="34" spans="1:11" ht="17.25" customHeight="1">
      <c r="A34" s="37" t="s">
        <v>64</v>
      </c>
      <c r="B34" s="9"/>
      <c r="C34" s="69">
        <v>6479041</v>
      </c>
      <c r="D34" s="93"/>
      <c r="E34" s="94" t="s">
        <v>65</v>
      </c>
      <c r="F34" s="95"/>
      <c r="G34" s="145"/>
      <c r="H34" s="146"/>
      <c r="I34" s="69"/>
      <c r="J34" s="56"/>
      <c r="K34" s="5">
        <f t="shared" si="2"/>
        <v>0</v>
      </c>
    </row>
    <row r="35" spans="1:11" ht="17.25" customHeight="1">
      <c r="A35" s="37" t="s">
        <v>46</v>
      </c>
      <c r="B35" s="9"/>
      <c r="C35" s="69">
        <v>3251887686</v>
      </c>
      <c r="D35" s="93"/>
      <c r="E35" s="94">
        <f t="shared" si="1"/>
        <v>0.15651149173703943</v>
      </c>
      <c r="F35" s="95">
        <f>IF(E$5&gt;0,(E35/#REF!)*100,0)</f>
        <v>0</v>
      </c>
      <c r="G35" s="138" t="s">
        <v>18</v>
      </c>
      <c r="H35" s="139"/>
      <c r="I35" s="117">
        <f>SUM(I36:I40)</f>
        <v>2077381932796</v>
      </c>
      <c r="J35" s="136"/>
      <c r="K35" s="7">
        <f t="shared" si="2"/>
        <v>99.98320255931378</v>
      </c>
    </row>
    <row r="36" spans="1:11" ht="17.25" customHeight="1">
      <c r="A36" s="67"/>
      <c r="B36" s="68"/>
      <c r="C36" s="69"/>
      <c r="D36" s="93"/>
      <c r="E36" s="94">
        <f aca="true" t="shared" si="3" ref="E36:E41">IF(C$30&gt;0,(C36/C$30)*100,0)</f>
        <v>0</v>
      </c>
      <c r="F36" s="95">
        <f>IF(E$5&gt;0,(E36/#REF!)*100,0)</f>
        <v>0</v>
      </c>
      <c r="G36" s="67" t="s">
        <v>19</v>
      </c>
      <c r="H36" s="68"/>
      <c r="I36" s="69">
        <v>2073455223285</v>
      </c>
      <c r="J36" s="56"/>
      <c r="K36" s="5">
        <f t="shared" si="2"/>
        <v>99.79421227965852</v>
      </c>
    </row>
    <row r="37" spans="1:11" ht="17.25" customHeight="1">
      <c r="A37" s="67"/>
      <c r="B37" s="68"/>
      <c r="C37" s="69"/>
      <c r="D37" s="93"/>
      <c r="E37" s="94">
        <f t="shared" si="3"/>
        <v>0</v>
      </c>
      <c r="F37" s="95">
        <f>IF(E$5&gt;0,(E37/#REF!)*100,0)</f>
        <v>0</v>
      </c>
      <c r="G37" s="67" t="s">
        <v>20</v>
      </c>
      <c r="H37" s="68"/>
      <c r="I37" s="69">
        <v>3926709511</v>
      </c>
      <c r="J37" s="56"/>
      <c r="K37" s="5">
        <f t="shared" si="2"/>
        <v>0.18899027965525825</v>
      </c>
    </row>
    <row r="38" spans="1:11" ht="17.25" customHeight="1">
      <c r="A38" s="67"/>
      <c r="B38" s="68"/>
      <c r="C38" s="69"/>
      <c r="D38" s="93"/>
      <c r="E38" s="94">
        <f t="shared" si="3"/>
        <v>0</v>
      </c>
      <c r="F38" s="95">
        <f>IF(E$5&gt;0,(E38/#REF!)*100,0)</f>
        <v>0</v>
      </c>
      <c r="G38" s="37"/>
      <c r="H38" s="9"/>
      <c r="I38" s="42"/>
      <c r="J38" s="40"/>
      <c r="K38" s="5"/>
    </row>
    <row r="39" spans="1:11" ht="17.25" customHeight="1">
      <c r="A39" s="37"/>
      <c r="B39" s="9"/>
      <c r="C39" s="42"/>
      <c r="D39" s="43"/>
      <c r="E39" s="5"/>
      <c r="F39" s="41"/>
      <c r="G39" s="37"/>
      <c r="H39" s="9"/>
      <c r="I39" s="42"/>
      <c r="J39" s="40"/>
      <c r="K39" s="5"/>
    </row>
    <row r="40" spans="1:11" ht="17.25" customHeight="1">
      <c r="A40" s="67"/>
      <c r="B40" s="68"/>
      <c r="C40" s="69"/>
      <c r="D40" s="93"/>
      <c r="E40" s="94">
        <f t="shared" si="3"/>
        <v>0</v>
      </c>
      <c r="F40" s="95">
        <f>IF(E$5&gt;0,(E40/#REF!)*100,0)</f>
        <v>0</v>
      </c>
      <c r="G40" s="67"/>
      <c r="H40" s="68"/>
      <c r="I40" s="69"/>
      <c r="J40" s="56"/>
      <c r="K40" s="5">
        <f>IF(I$41&gt;0,(I40/I$41)*100,0)</f>
        <v>0</v>
      </c>
    </row>
    <row r="41" spans="1:12" ht="19.5" customHeight="1" thickBot="1">
      <c r="A41" s="65" t="s">
        <v>21</v>
      </c>
      <c r="B41" s="66"/>
      <c r="C41" s="63">
        <f>SUM(C31:D40)</f>
        <v>2077730938418</v>
      </c>
      <c r="D41" s="64"/>
      <c r="E41" s="63">
        <f t="shared" si="3"/>
        <v>100</v>
      </c>
      <c r="F41" s="64">
        <f>IF(E$5&gt;0,(E41/#REF!)*100,0)</f>
        <v>0</v>
      </c>
      <c r="G41" s="91" t="s">
        <v>40</v>
      </c>
      <c r="H41" s="92"/>
      <c r="I41" s="63">
        <f>I30+I35</f>
        <v>2077730938418</v>
      </c>
      <c r="J41" s="137"/>
      <c r="K41" s="10">
        <f>IF(I$41&gt;0,(I41/I$41)*100,0)</f>
        <v>100</v>
      </c>
      <c r="L41" s="32"/>
    </row>
    <row r="42" spans="2:11" s="11" customFormat="1" ht="27" customHeight="1">
      <c r="B42" s="73" t="s">
        <v>76</v>
      </c>
      <c r="C42" s="73"/>
      <c r="D42" s="73"/>
      <c r="E42" s="73"/>
      <c r="F42" s="73"/>
      <c r="G42" s="73"/>
      <c r="H42" s="73"/>
      <c r="I42" s="73"/>
      <c r="J42" s="73"/>
      <c r="K42" s="73"/>
    </row>
    <row r="43" spans="2:11" ht="16.5" customHeight="1"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2:11" ht="16.5" customHeight="1">
      <c r="B44" s="45"/>
      <c r="C44" s="45"/>
      <c r="D44" s="45"/>
      <c r="E44" s="45"/>
      <c r="F44" s="45"/>
      <c r="G44" s="45"/>
      <c r="H44" s="45"/>
      <c r="I44" s="45"/>
      <c r="J44" s="45"/>
      <c r="K44" s="45"/>
    </row>
  </sheetData>
  <sheetProtection/>
  <mergeCells count="153">
    <mergeCell ref="B42:K42"/>
    <mergeCell ref="B14:C14"/>
    <mergeCell ref="F12:G12"/>
    <mergeCell ref="G34:H34"/>
    <mergeCell ref="E38:F38"/>
    <mergeCell ref="B18:C18"/>
    <mergeCell ref="A29:B29"/>
    <mergeCell ref="J20:K20"/>
    <mergeCell ref="J21:K21"/>
    <mergeCell ref="J18:K18"/>
    <mergeCell ref="D21:E21"/>
    <mergeCell ref="F22:G22"/>
    <mergeCell ref="H19:I19"/>
    <mergeCell ref="H18:I18"/>
    <mergeCell ref="F20:G20"/>
    <mergeCell ref="F21:G21"/>
    <mergeCell ref="H22:I22"/>
    <mergeCell ref="J19:K19"/>
    <mergeCell ref="A20:C20"/>
    <mergeCell ref="B17:C17"/>
    <mergeCell ref="A16:C16"/>
    <mergeCell ref="H20:I20"/>
    <mergeCell ref="D19:E19"/>
    <mergeCell ref="F18:G18"/>
    <mergeCell ref="B13:C13"/>
    <mergeCell ref="B7:C7"/>
    <mergeCell ref="B8:C8"/>
    <mergeCell ref="A10:C10"/>
    <mergeCell ref="B11:C11"/>
    <mergeCell ref="B12:C12"/>
    <mergeCell ref="I33:J33"/>
    <mergeCell ref="G33:H33"/>
    <mergeCell ref="F4:G5"/>
    <mergeCell ref="B26:K26"/>
    <mergeCell ref="F6:G6"/>
    <mergeCell ref="H4:K4"/>
    <mergeCell ref="D11:E11"/>
    <mergeCell ref="D7:E7"/>
    <mergeCell ref="A4:C5"/>
    <mergeCell ref="D17:E17"/>
    <mergeCell ref="E34:F34"/>
    <mergeCell ref="A36:B36"/>
    <mergeCell ref="C36:D36"/>
    <mergeCell ref="I35:J35"/>
    <mergeCell ref="I36:J36"/>
    <mergeCell ref="E36:F36"/>
    <mergeCell ref="C35:D35"/>
    <mergeCell ref="E35:F35"/>
    <mergeCell ref="G35:H35"/>
    <mergeCell ref="G32:H32"/>
    <mergeCell ref="I34:J34"/>
    <mergeCell ref="A31:B31"/>
    <mergeCell ref="A33:B33"/>
    <mergeCell ref="C31:D31"/>
    <mergeCell ref="C32:D32"/>
    <mergeCell ref="C34:D34"/>
    <mergeCell ref="E31:F31"/>
    <mergeCell ref="E33:F33"/>
    <mergeCell ref="I32:J32"/>
    <mergeCell ref="A38:B38"/>
    <mergeCell ref="I37:J37"/>
    <mergeCell ref="G37:H37"/>
    <mergeCell ref="C37:D37"/>
    <mergeCell ref="C38:D38"/>
    <mergeCell ref="E37:F37"/>
    <mergeCell ref="A37:B37"/>
    <mergeCell ref="J9:K9"/>
    <mergeCell ref="H5:I5"/>
    <mergeCell ref="H6:I6"/>
    <mergeCell ref="D4:E5"/>
    <mergeCell ref="D6:E6"/>
    <mergeCell ref="D8:E8"/>
    <mergeCell ref="D9:E9"/>
    <mergeCell ref="F8:G8"/>
    <mergeCell ref="H7:I7"/>
    <mergeCell ref="H8:I8"/>
    <mergeCell ref="G36:H36"/>
    <mergeCell ref="D13:E13"/>
    <mergeCell ref="D18:E18"/>
    <mergeCell ref="D14:E14"/>
    <mergeCell ref="F17:G17"/>
    <mergeCell ref="F19:G19"/>
    <mergeCell ref="F14:G14"/>
    <mergeCell ref="H17:I17"/>
    <mergeCell ref="H16:I16"/>
    <mergeCell ref="G31:H31"/>
    <mergeCell ref="D15:E15"/>
    <mergeCell ref="D16:E16"/>
    <mergeCell ref="F15:G15"/>
    <mergeCell ref="F13:G13"/>
    <mergeCell ref="F16:G16"/>
    <mergeCell ref="J16:K16"/>
    <mergeCell ref="J17:K17"/>
    <mergeCell ref="J14:K14"/>
    <mergeCell ref="H15:I15"/>
    <mergeCell ref="F9:G9"/>
    <mergeCell ref="F11:G11"/>
    <mergeCell ref="F10:G10"/>
    <mergeCell ref="D12:E12"/>
    <mergeCell ref="J11:K11"/>
    <mergeCell ref="J13:K13"/>
    <mergeCell ref="J15:K15"/>
    <mergeCell ref="H14:I14"/>
    <mergeCell ref="J12:K12"/>
    <mergeCell ref="H11:I11"/>
    <mergeCell ref="H13:I13"/>
    <mergeCell ref="H12:I12"/>
    <mergeCell ref="J10:K10"/>
    <mergeCell ref="B1:K1"/>
    <mergeCell ref="B2:K2"/>
    <mergeCell ref="C3:H3"/>
    <mergeCell ref="I3:K3"/>
    <mergeCell ref="J7:K7"/>
    <mergeCell ref="J8:K8"/>
    <mergeCell ref="J5:K5"/>
    <mergeCell ref="J6:K6"/>
    <mergeCell ref="A6:C6"/>
    <mergeCell ref="F7:G7"/>
    <mergeCell ref="A30:B30"/>
    <mergeCell ref="D22:E22"/>
    <mergeCell ref="E29:F29"/>
    <mergeCell ref="E30:F30"/>
    <mergeCell ref="G29:H29"/>
    <mergeCell ref="H21:I21"/>
    <mergeCell ref="D10:E10"/>
    <mergeCell ref="H9:I9"/>
    <mergeCell ref="H10:I10"/>
    <mergeCell ref="C28:H28"/>
    <mergeCell ref="A22:C22"/>
    <mergeCell ref="C30:D30"/>
    <mergeCell ref="I29:J29"/>
    <mergeCell ref="I30:J30"/>
    <mergeCell ref="C29:D29"/>
    <mergeCell ref="I31:J31"/>
    <mergeCell ref="D20:E20"/>
    <mergeCell ref="C33:D33"/>
    <mergeCell ref="A21:C21"/>
    <mergeCell ref="A32:B32"/>
    <mergeCell ref="E32:F32"/>
    <mergeCell ref="I28:K28"/>
    <mergeCell ref="B27:K27"/>
    <mergeCell ref="J22:K22"/>
    <mergeCell ref="G30:H30"/>
    <mergeCell ref="C41:D41"/>
    <mergeCell ref="A41:B41"/>
    <mergeCell ref="G40:H40"/>
    <mergeCell ref="I40:J40"/>
    <mergeCell ref="G41:H41"/>
    <mergeCell ref="C40:D40"/>
    <mergeCell ref="E40:F40"/>
    <mergeCell ref="A40:B40"/>
    <mergeCell ref="E41:F41"/>
    <mergeCell ref="I41:J4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  <ignoredErrors>
    <ignoredError sqref="H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</cp:lastModifiedBy>
  <cp:lastPrinted>2018-04-27T08:05:23Z</cp:lastPrinted>
  <dcterms:created xsi:type="dcterms:W3CDTF">2012-03-08T08:45:09Z</dcterms:created>
  <dcterms:modified xsi:type="dcterms:W3CDTF">2018-05-01T01:46:01Z</dcterms:modified>
  <cp:category/>
  <cp:version/>
  <cp:contentType/>
  <cp:contentStatus/>
</cp:coreProperties>
</file>