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0" windowWidth="14830" windowHeight="7550" activeTab="0"/>
  </bookViews>
  <sheets>
    <sheet name="勞工退休基金（新制）" sheetId="1" r:id="rId1"/>
  </sheets>
  <definedNames>
    <definedName name="_xlnm.Print_Area" localSheetId="0">'勞工退休基金（新制）'!$A$1:$J$38</definedName>
  </definedNames>
  <calcPr fullCalcOnLoad="1"/>
</workbook>
</file>

<file path=xl/sharedStrings.xml><?xml version="1.0" encoding="utf-8"?>
<sst xmlns="http://schemas.openxmlformats.org/spreadsheetml/2006/main" count="48" uniqueCount="44">
  <si>
    <t>收支餘絀結算表</t>
  </si>
  <si>
    <t>單位：新臺幣元</t>
  </si>
  <si>
    <t>科　　　　目</t>
  </si>
  <si>
    <t>％</t>
  </si>
  <si>
    <t>金　　　　額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</si>
  <si>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</si>
  <si>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t>金　　　　額</t>
  </si>
  <si>
    <t>科　　目</t>
  </si>
  <si>
    <r>
      <t>負　</t>
    </r>
    <r>
      <rPr>
        <b/>
        <sz val="10"/>
        <color indexed="8"/>
        <rFont val="細明體"/>
        <family val="3"/>
      </rPr>
      <t>債</t>
    </r>
  </si>
  <si>
    <t>流動資產</t>
  </si>
  <si>
    <t>流動負債</t>
  </si>
  <si>
    <t>基金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</si>
  <si>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</si>
  <si>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</si>
  <si>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</si>
  <si>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科　　　　目</t>
  </si>
  <si>
    <t>％</t>
  </si>
  <si>
    <t>其他負債</t>
  </si>
  <si>
    <t>其他資產</t>
  </si>
  <si>
    <r>
      <t>合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計</t>
    </r>
  </si>
  <si>
    <t>勞工退休基金（新制）</t>
  </si>
  <si>
    <t>資 　　產</t>
  </si>
  <si>
    <t>合 　　計</t>
  </si>
  <si>
    <t xml:space="preserve">  總收入</t>
  </si>
  <si>
    <t xml:space="preserve">  總支出</t>
  </si>
  <si>
    <t>滯納金收入</t>
  </si>
  <si>
    <t>手續費收入</t>
  </si>
  <si>
    <t>無形資產</t>
  </si>
  <si>
    <r>
      <t xml:space="preserve">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</si>
  <si>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</si>
  <si>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淨值</t>
  </si>
  <si>
    <t>投資業務收入</t>
  </si>
  <si>
    <t>存款利息收入</t>
  </si>
  <si>
    <t>其他利息收入</t>
  </si>
  <si>
    <t>雜項業務收入</t>
  </si>
  <si>
    <t>兌換賸餘</t>
  </si>
  <si>
    <t>投資業務成本</t>
  </si>
  <si>
    <t>投資、長期應收款、貸墊款及準備金</t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</si>
  <si>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新細明體"/>
        <family val="1"/>
      </rPr>
      <t>）</t>
    </r>
  </si>
  <si>
    <t>比較增減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</si>
  <si>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負債</t>
    </r>
    <r>
      <rPr>
        <sz val="10"/>
        <rFont val="Times New Roman"/>
        <family val="1"/>
      </rPr>
      <t>)991,953,978</t>
    </r>
    <r>
      <rPr>
        <sz val="10"/>
        <rFont val="新細明體"/>
        <family val="1"/>
      </rPr>
      <t>元。</t>
    </r>
  </si>
  <si>
    <t>累積餘絀</t>
  </si>
  <si>
    <t>-</t>
  </si>
  <si>
    <t>-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</si>
</sst>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* #,##0.00_);_(&quot;  &quot;* #,##0.00_);_(* &quot;&quot;_);_(@_)"/>
    <numFmt numFmtId="178" formatCode="_-* #,##0.00_-;\-\ #,##0.00_-;_-* &quot;-&quot;??_-;_-@_-"/>
    <numFmt numFmtId="179" formatCode="_(* #,##0.0_);_(&quot;－&quot;* #,##0.0_);_(* &quot;&quot;_);_(@_)"/>
    <numFmt numFmtId="180" formatCode="_(* #,##0.0_);_(&quot;  &quot;* #,##0.0_);_(* &quot;&quot;_);_(@_)"/>
  </numFmts>
  <fonts count="54">
    <font>
      <sz val="12"/>
      <name val="標楷體"/>
      <family val="4"/>
    </font>
    <font>
      <sz val="12"/>
      <color indexed="8"/>
      <name val="新細明體"/>
      <family val="1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9"/>
      <name val="標楷體"/>
      <family val="4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color indexed="8"/>
      <name val="細明體"/>
      <family val="3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標楷體"/>
      <family val="4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08">
    <xf numFmtId="0" fontId="0" fillId="0" borderId="0" xfId="0" applyAlignment="1">
      <alignment vertical="center"/>
    </xf>
    <xf numFmtId="0" fontId="4" fillId="0" borderId="10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distributed" vertical="center" indent="1"/>
      <protection/>
    </xf>
    <xf numFmtId="0" fontId="13" fillId="0" borderId="13" xfId="0" applyFont="1" applyBorder="1" applyAlignment="1" applyProtection="1">
      <alignment horizontal="distributed" vertical="center" indent="1"/>
      <protection/>
    </xf>
    <xf numFmtId="0" fontId="15" fillId="0" borderId="12" xfId="0" applyFont="1" applyBorder="1" applyAlignment="1" applyProtection="1">
      <alignment horizontal="left" vertical="center"/>
      <protection locked="0"/>
    </xf>
    <xf numFmtId="0" fontId="15" fillId="0" borderId="12" xfId="0" applyFont="1" applyBorder="1" applyAlignment="1" applyProtection="1" quotePrefix="1">
      <alignment horizontal="left" vertical="center"/>
      <protection locked="0"/>
    </xf>
    <xf numFmtId="0" fontId="0" fillId="0" borderId="0" xfId="0" applyBorder="1" applyAlignment="1">
      <alignment vertical="center"/>
    </xf>
    <xf numFmtId="0" fontId="6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177" fontId="8" fillId="0" borderId="0" xfId="0" applyNumberFormat="1" applyFont="1" applyBorder="1" applyAlignment="1" applyProtection="1">
      <alignment horizontal="right" vertical="center" indent="1" readingOrder="2"/>
      <protection/>
    </xf>
    <xf numFmtId="0" fontId="9" fillId="0" borderId="0" xfId="0" applyFont="1" applyBorder="1" applyAlignment="1" applyProtection="1">
      <alignment horizontal="left" vertical="center"/>
      <protection/>
    </xf>
    <xf numFmtId="178" fontId="8" fillId="0" borderId="0" xfId="0" applyNumberFormat="1" applyFont="1" applyBorder="1" applyAlignment="1" applyProtection="1">
      <alignment horizontal="right" vertical="center"/>
      <protection/>
    </xf>
    <xf numFmtId="179" fontId="16" fillId="0" borderId="14" xfId="0" applyNumberFormat="1" applyFont="1" applyBorder="1" applyAlignment="1" applyProtection="1">
      <alignment horizontal="center" vertical="center"/>
      <protection/>
    </xf>
    <xf numFmtId="179" fontId="8" fillId="0" borderId="14" xfId="0" applyNumberFormat="1" applyFont="1" applyBorder="1" applyAlignment="1" applyProtection="1">
      <alignment horizontal="center" vertical="center"/>
      <protection/>
    </xf>
    <xf numFmtId="179" fontId="8" fillId="0" borderId="15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12" xfId="0" applyFont="1" applyBorder="1" applyAlignment="1" applyProtection="1">
      <alignment horizontal="left" vertical="center" wrapText="1"/>
      <protection locked="0"/>
    </xf>
    <xf numFmtId="43" fontId="0" fillId="0" borderId="0" xfId="33" applyFont="1" applyAlignment="1">
      <alignment vertical="center"/>
    </xf>
    <xf numFmtId="43" fontId="0" fillId="0" borderId="0" xfId="33" applyFont="1" applyBorder="1" applyAlignment="1">
      <alignment vertical="center"/>
    </xf>
    <xf numFmtId="43" fontId="0" fillId="0" borderId="0" xfId="33" applyFont="1" applyFill="1" applyBorder="1" applyAlignment="1">
      <alignment vertical="center"/>
    </xf>
    <xf numFmtId="43" fontId="0" fillId="0" borderId="0" xfId="33" applyFont="1" applyFill="1" applyAlignment="1">
      <alignment vertical="center"/>
    </xf>
    <xf numFmtId="179" fontId="16" fillId="0" borderId="14" xfId="0" applyNumberFormat="1" applyFont="1" applyBorder="1" applyAlignment="1" applyProtection="1">
      <alignment horizontal="right" vertical="center"/>
      <protection/>
    </xf>
    <xf numFmtId="179" fontId="8" fillId="0" borderId="14" xfId="0" applyNumberFormat="1" applyFont="1" applyBorder="1" applyAlignment="1" applyProtection="1">
      <alignment horizontal="right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15" fillId="0" borderId="16" xfId="0" applyFont="1" applyBorder="1" applyAlignment="1" applyProtection="1">
      <alignment horizontal="left" vertical="center" wrapText="1"/>
      <protection locked="0"/>
    </xf>
    <xf numFmtId="0" fontId="0" fillId="0" borderId="16" xfId="0" applyBorder="1" applyAlignment="1">
      <alignment horizontal="left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left" vertical="center" indent="1"/>
      <protection locked="0"/>
    </xf>
    <xf numFmtId="0" fontId="15" fillId="0" borderId="12" xfId="0" applyFont="1" applyBorder="1" applyAlignment="1" applyProtection="1">
      <alignment horizontal="left" vertical="center" indent="1"/>
      <protection locked="0"/>
    </xf>
    <xf numFmtId="176" fontId="16" fillId="0" borderId="14" xfId="0" applyNumberFormat="1" applyFont="1" applyBorder="1" applyAlignment="1" applyProtection="1">
      <alignment horizontal="right" vertical="center"/>
      <protection locked="0"/>
    </xf>
    <xf numFmtId="176" fontId="16" fillId="0" borderId="12" xfId="0" applyNumberFormat="1" applyFont="1" applyBorder="1" applyAlignment="1" applyProtection="1">
      <alignment horizontal="right" vertical="center"/>
      <protection locked="0"/>
    </xf>
    <xf numFmtId="178" fontId="16" fillId="0" borderId="14" xfId="0" applyNumberFormat="1" applyFont="1" applyBorder="1" applyAlignment="1" applyProtection="1">
      <alignment horizontal="right" vertical="center"/>
      <protection/>
    </xf>
    <xf numFmtId="178" fontId="16" fillId="0" borderId="12" xfId="0" applyNumberFormat="1" applyFont="1" applyBorder="1" applyAlignment="1" applyProtection="1">
      <alignment horizontal="right" vertical="center"/>
      <protection/>
    </xf>
    <xf numFmtId="180" fontId="16" fillId="0" borderId="14" xfId="0" applyNumberFormat="1" applyFont="1" applyBorder="1" applyAlignment="1" applyProtection="1">
      <alignment horizontal="right" vertical="center" indent="1" readingOrder="2"/>
      <protection/>
    </xf>
    <xf numFmtId="180" fontId="16" fillId="0" borderId="0" xfId="0" applyNumberFormat="1" applyFont="1" applyBorder="1" applyAlignment="1" applyProtection="1">
      <alignment horizontal="right" vertical="center" indent="1" readingOrder="2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176" fontId="8" fillId="0" borderId="27" xfId="0" applyNumberFormat="1" applyFont="1" applyBorder="1" applyAlignment="1" applyProtection="1">
      <alignment horizontal="center" vertical="center"/>
      <protection/>
    </xf>
    <xf numFmtId="176" fontId="8" fillId="0" borderId="28" xfId="0" applyNumberFormat="1" applyFont="1" applyBorder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 horizontal="left" vertical="center"/>
      <protection locked="0"/>
    </xf>
    <xf numFmtId="0" fontId="17" fillId="0" borderId="12" xfId="0" applyFont="1" applyBorder="1" applyAlignment="1" applyProtection="1">
      <alignment horizontal="left" vertical="center"/>
      <protection locked="0"/>
    </xf>
    <xf numFmtId="176" fontId="16" fillId="0" borderId="14" xfId="0" applyNumberFormat="1" applyFont="1" applyBorder="1" applyAlignment="1" applyProtection="1">
      <alignment horizontal="center" vertical="center"/>
      <protection locked="0"/>
    </xf>
    <xf numFmtId="176" fontId="16" fillId="0" borderId="0" xfId="0" applyNumberFormat="1" applyFont="1" applyBorder="1" applyAlignment="1" applyProtection="1">
      <alignment horizontal="center" vertical="center"/>
      <protection locked="0"/>
    </xf>
    <xf numFmtId="176" fontId="16" fillId="0" borderId="12" xfId="0" applyNumberFormat="1" applyFont="1" applyBorder="1" applyAlignment="1" applyProtection="1">
      <alignment horizontal="center" vertical="center"/>
      <protection locked="0"/>
    </xf>
    <xf numFmtId="179" fontId="16" fillId="0" borderId="14" xfId="0" applyNumberFormat="1" applyFont="1" applyBorder="1" applyAlignment="1" applyProtection="1">
      <alignment horizontal="center" vertical="center"/>
      <protection/>
    </xf>
    <xf numFmtId="179" fontId="16" fillId="0" borderId="12" xfId="0" applyNumberFormat="1" applyFont="1" applyBorder="1" applyAlignment="1" applyProtection="1">
      <alignment horizontal="center" vertical="center"/>
      <protection/>
    </xf>
    <xf numFmtId="179" fontId="8" fillId="0" borderId="27" xfId="0" applyNumberFormat="1" applyFont="1" applyBorder="1" applyAlignment="1" applyProtection="1">
      <alignment horizontal="center" vertical="center"/>
      <protection/>
    </xf>
    <xf numFmtId="179" fontId="8" fillId="0" borderId="28" xfId="0" applyNumberFormat="1" applyFont="1" applyBorder="1" applyAlignment="1" applyProtection="1">
      <alignment horizontal="center" vertical="center"/>
      <protection/>
    </xf>
    <xf numFmtId="0" fontId="14" fillId="0" borderId="27" xfId="0" applyFont="1" applyBorder="1" applyAlignment="1" applyProtection="1">
      <alignment horizontal="distributed" vertical="center" indent="1"/>
      <protection/>
    </xf>
    <xf numFmtId="0" fontId="14" fillId="0" borderId="28" xfId="0" applyFont="1" applyBorder="1" applyAlignment="1" applyProtection="1">
      <alignment horizontal="distributed" vertical="center" indent="1"/>
      <protection/>
    </xf>
    <xf numFmtId="176" fontId="8" fillId="0" borderId="29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12" xfId="0" applyFont="1" applyBorder="1" applyAlignment="1" applyProtection="1">
      <alignment horizontal="left" vertical="center"/>
      <protection/>
    </xf>
    <xf numFmtId="176" fontId="8" fillId="0" borderId="14" xfId="0" applyNumberFormat="1" applyFont="1" applyBorder="1" applyAlignment="1" applyProtection="1">
      <alignment horizontal="center" vertical="center"/>
      <protection locked="0"/>
    </xf>
    <xf numFmtId="176" fontId="8" fillId="0" borderId="12" xfId="0" applyNumberFormat="1" applyFont="1" applyBorder="1" applyAlignment="1" applyProtection="1">
      <alignment horizontal="center" vertical="center"/>
      <protection locked="0"/>
    </xf>
    <xf numFmtId="180" fontId="8" fillId="0" borderId="15" xfId="0" applyNumberFormat="1" applyFont="1" applyBorder="1" applyAlignment="1" applyProtection="1">
      <alignment horizontal="right" vertical="center" indent="1" readingOrder="2"/>
      <protection/>
    </xf>
    <xf numFmtId="180" fontId="8" fillId="0" borderId="26" xfId="0" applyNumberFormat="1" applyFont="1" applyBorder="1" applyAlignment="1" applyProtection="1">
      <alignment horizontal="right" vertical="center" indent="1" readingOrder="2"/>
      <protection/>
    </xf>
    <xf numFmtId="0" fontId="9" fillId="0" borderId="26" xfId="0" applyFont="1" applyBorder="1" applyAlignment="1" applyProtection="1">
      <alignment horizontal="left" vertical="center"/>
      <protection/>
    </xf>
    <xf numFmtId="0" fontId="6" fillId="0" borderId="13" xfId="0" applyFont="1" applyBorder="1" applyAlignment="1" applyProtection="1">
      <alignment horizontal="left" vertical="center"/>
      <protection/>
    </xf>
    <xf numFmtId="0" fontId="17" fillId="0" borderId="14" xfId="0" applyFont="1" applyBorder="1" applyAlignment="1" applyProtection="1" quotePrefix="1">
      <alignment horizontal="left" vertical="center"/>
      <protection locked="0"/>
    </xf>
    <xf numFmtId="179" fontId="16" fillId="0" borderId="14" xfId="0" applyNumberFormat="1" applyFont="1" applyBorder="1" applyAlignment="1" applyProtection="1">
      <alignment horizontal="right" vertical="center"/>
      <protection/>
    </xf>
    <xf numFmtId="179" fontId="16" fillId="0" borderId="12" xfId="0" applyNumberFormat="1" applyFont="1" applyBorder="1" applyAlignment="1" applyProtection="1">
      <alignment horizontal="right" vertical="center"/>
      <protection/>
    </xf>
    <xf numFmtId="0" fontId="14" fillId="0" borderId="14" xfId="0" applyFont="1" applyBorder="1" applyAlignment="1" applyProtection="1">
      <alignment horizontal="distributed" vertical="center" indent="1"/>
      <protection locked="0"/>
    </xf>
    <xf numFmtId="0" fontId="14" fillId="0" borderId="12" xfId="0" applyFont="1" applyBorder="1" applyAlignment="1" applyProtection="1">
      <alignment horizontal="distributed" vertical="center" indent="1"/>
      <protection locked="0"/>
    </xf>
    <xf numFmtId="176" fontId="8" fillId="0" borderId="14" xfId="0" applyNumberFormat="1" applyFont="1" applyBorder="1" applyAlignment="1" applyProtection="1">
      <alignment horizontal="center" vertical="center"/>
      <protection/>
    </xf>
    <xf numFmtId="176" fontId="8" fillId="0" borderId="0" xfId="0" applyNumberFormat="1" applyFont="1" applyBorder="1" applyAlignment="1" applyProtection="1">
      <alignment horizontal="center" vertical="center"/>
      <protection/>
    </xf>
    <xf numFmtId="176" fontId="8" fillId="0" borderId="15" xfId="0" applyNumberFormat="1" applyFont="1" applyBorder="1" applyAlignment="1" applyProtection="1">
      <alignment horizontal="center" vertical="center"/>
      <protection/>
    </xf>
    <xf numFmtId="176" fontId="8" fillId="0" borderId="13" xfId="0" applyNumberFormat="1" applyFont="1" applyBorder="1" applyAlignment="1" applyProtection="1">
      <alignment horizontal="center" vertical="center"/>
      <protection/>
    </xf>
    <xf numFmtId="179" fontId="8" fillId="0" borderId="15" xfId="0" applyNumberFormat="1" applyFont="1" applyBorder="1" applyAlignment="1" applyProtection="1">
      <alignment horizontal="center" vertical="center"/>
      <protection/>
    </xf>
    <xf numFmtId="179" fontId="8" fillId="0" borderId="13" xfId="0" applyNumberFormat="1" applyFont="1" applyBorder="1" applyAlignment="1" applyProtection="1">
      <alignment horizontal="center" vertical="center"/>
      <protection/>
    </xf>
    <xf numFmtId="0" fontId="14" fillId="0" borderId="15" xfId="0" applyFont="1" applyBorder="1" applyAlignment="1" applyProtection="1">
      <alignment horizontal="distributed" vertical="center" indent="1"/>
      <protection/>
    </xf>
    <xf numFmtId="0" fontId="14" fillId="0" borderId="13" xfId="0" applyFont="1" applyBorder="1" applyAlignment="1" applyProtection="1">
      <alignment horizontal="distributed" vertical="center" indent="1"/>
      <protection/>
    </xf>
    <xf numFmtId="176" fontId="8" fillId="0" borderId="26" xfId="0" applyNumberFormat="1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center"/>
    </xf>
    <xf numFmtId="176" fontId="8" fillId="0" borderId="27" xfId="0" applyNumberFormat="1" applyFont="1" applyBorder="1" applyAlignment="1" applyProtection="1">
      <alignment horizontal="center" vertical="center"/>
      <protection locked="0"/>
    </xf>
    <xf numFmtId="176" fontId="8" fillId="0" borderId="28" xfId="0" applyNumberFormat="1" applyFont="1" applyBorder="1" applyAlignment="1" applyProtection="1">
      <alignment horizontal="center" vertical="center"/>
      <protection locked="0"/>
    </xf>
    <xf numFmtId="178" fontId="8" fillId="0" borderId="27" xfId="0" applyNumberFormat="1" applyFont="1" applyBorder="1" applyAlignment="1" applyProtection="1">
      <alignment horizontal="right" vertical="center"/>
      <protection/>
    </xf>
    <xf numFmtId="178" fontId="8" fillId="0" borderId="28" xfId="0" applyNumberFormat="1" applyFont="1" applyBorder="1" applyAlignment="1" applyProtection="1">
      <alignment horizontal="right" vertical="center"/>
      <protection/>
    </xf>
    <xf numFmtId="180" fontId="8" fillId="0" borderId="27" xfId="0" applyNumberFormat="1" applyFont="1" applyBorder="1" applyAlignment="1" applyProtection="1">
      <alignment horizontal="right" vertical="center" indent="1" readingOrder="2"/>
      <protection/>
    </xf>
    <xf numFmtId="180" fontId="8" fillId="0" borderId="29" xfId="0" applyNumberFormat="1" applyFont="1" applyBorder="1" applyAlignment="1" applyProtection="1">
      <alignment horizontal="right" vertical="center" indent="1" readingOrder="2"/>
      <protection/>
    </xf>
    <xf numFmtId="176" fontId="8" fillId="0" borderId="15" xfId="0" applyNumberFormat="1" applyFont="1" applyBorder="1" applyAlignment="1" applyProtection="1">
      <alignment horizontal="right" vertical="center"/>
      <protection/>
    </xf>
    <xf numFmtId="176" fontId="8" fillId="0" borderId="13" xfId="0" applyNumberFormat="1" applyFont="1" applyBorder="1" applyAlignment="1" applyProtection="1">
      <alignment horizontal="right" vertical="center"/>
      <protection/>
    </xf>
    <xf numFmtId="178" fontId="8" fillId="0" borderId="15" xfId="0" applyNumberFormat="1" applyFont="1" applyBorder="1" applyAlignment="1" applyProtection="1">
      <alignment horizontal="right" vertical="center"/>
      <protection/>
    </xf>
    <xf numFmtId="178" fontId="8" fillId="0" borderId="13" xfId="0" applyNumberFormat="1" applyFont="1" applyBorder="1" applyAlignment="1" applyProtection="1">
      <alignment horizontal="right" vertical="center"/>
      <protection/>
    </xf>
    <xf numFmtId="178" fontId="16" fillId="0" borderId="14" xfId="0" applyNumberFormat="1" applyFont="1" applyBorder="1" applyAlignment="1" applyProtection="1">
      <alignment horizontal="center" vertical="center"/>
      <protection/>
    </xf>
    <xf numFmtId="178" fontId="16" fillId="0" borderId="12" xfId="0" applyNumberFormat="1" applyFont="1" applyBorder="1" applyAlignment="1" applyProtection="1">
      <alignment horizontal="center" vertical="center"/>
      <protection/>
    </xf>
    <xf numFmtId="180" fontId="8" fillId="0" borderId="14" xfId="0" applyNumberFormat="1" applyFont="1" applyBorder="1" applyAlignment="1" applyProtection="1">
      <alignment horizontal="right" vertical="center" indent="1" readingOrder="2"/>
      <protection/>
    </xf>
    <xf numFmtId="180" fontId="8" fillId="0" borderId="0" xfId="0" applyNumberFormat="1" applyFont="1" applyBorder="1" applyAlignment="1" applyProtection="1">
      <alignment horizontal="right" vertical="center" indent="1" readingOrder="2"/>
      <protection/>
    </xf>
    <xf numFmtId="178" fontId="8" fillId="0" borderId="14" xfId="0" applyNumberFormat="1" applyFont="1" applyBorder="1" applyAlignment="1" applyProtection="1">
      <alignment horizontal="center" vertical="center"/>
      <protection/>
    </xf>
    <xf numFmtId="178" fontId="8" fillId="0" borderId="12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="120" zoomScaleNormal="120" zoomScalePageLayoutView="0" workbookViewId="0" topLeftCell="A1">
      <selection activeCell="D29" sqref="D29:E29"/>
    </sheetView>
  </sheetViews>
  <sheetFormatPr defaultColWidth="9.00390625" defaultRowHeight="16.5"/>
  <cols>
    <col min="1" max="1" width="16.375" style="0" customWidth="1"/>
    <col min="2" max="2" width="3.00390625" style="0" customWidth="1"/>
    <col min="3" max="3" width="14.50390625" style="0" customWidth="1"/>
    <col min="4" max="4" width="4.125" style="0" customWidth="1"/>
    <col min="5" max="5" width="3.50390625" style="0" customWidth="1"/>
    <col min="6" max="6" width="12.875" style="0" customWidth="1"/>
    <col min="7" max="7" width="4.00390625" style="0" customWidth="1"/>
    <col min="8" max="8" width="14.125" style="0" customWidth="1"/>
    <col min="9" max="9" width="2.625" style="0" customWidth="1"/>
    <col min="10" max="10" width="10.125" style="0" customWidth="1"/>
    <col min="14" max="14" width="24.625" style="0" bestFit="1" customWidth="1"/>
  </cols>
  <sheetData>
    <row r="1" spans="1:10" ht="27">
      <c r="A1" s="38" t="s">
        <v>20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27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6.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2:10" ht="17.25" thickBot="1">
      <c r="B4" s="41" t="s">
        <v>28</v>
      </c>
      <c r="C4" s="41"/>
      <c r="D4" s="41"/>
      <c r="E4" s="41"/>
      <c r="F4" s="41"/>
      <c r="G4" s="41"/>
      <c r="H4" s="42" t="s">
        <v>1</v>
      </c>
      <c r="I4" s="42"/>
      <c r="J4" s="42"/>
    </row>
    <row r="5" spans="1:10" ht="18" customHeight="1">
      <c r="A5" s="25" t="s">
        <v>2</v>
      </c>
      <c r="B5" s="26"/>
      <c r="C5" s="29" t="s">
        <v>12</v>
      </c>
      <c r="D5" s="26"/>
      <c r="E5" s="29" t="s">
        <v>13</v>
      </c>
      <c r="F5" s="26"/>
      <c r="G5" s="31" t="s">
        <v>39</v>
      </c>
      <c r="H5" s="32"/>
      <c r="I5" s="32"/>
      <c r="J5" s="32"/>
    </row>
    <row r="6" spans="1:10" ht="18" customHeight="1">
      <c r="A6" s="27"/>
      <c r="B6" s="28"/>
      <c r="C6" s="30"/>
      <c r="D6" s="28"/>
      <c r="E6" s="30"/>
      <c r="F6" s="28"/>
      <c r="G6" s="33" t="s">
        <v>14</v>
      </c>
      <c r="H6" s="34"/>
      <c r="I6" s="33" t="s">
        <v>3</v>
      </c>
      <c r="J6" s="35"/>
    </row>
    <row r="7" spans="1:10" ht="18" customHeight="1">
      <c r="A7" s="90" t="s">
        <v>23</v>
      </c>
      <c r="B7" s="91"/>
      <c r="C7" s="92">
        <f>SUM(C8:D14)</f>
        <v>81156163703</v>
      </c>
      <c r="D7" s="93"/>
      <c r="E7" s="92">
        <f>SUM(E8:F14)</f>
        <v>41197838000</v>
      </c>
      <c r="F7" s="93"/>
      <c r="G7" s="94">
        <f aca="true" t="shared" si="0" ref="G7:G14">C7-E7</f>
        <v>39958325703</v>
      </c>
      <c r="H7" s="95"/>
      <c r="I7" s="96">
        <f>IF(E7=0,0,(G7/E7)*100)</f>
        <v>96.99131712445687</v>
      </c>
      <c r="J7" s="97"/>
    </row>
    <row r="8" spans="1:10" s="9" customFormat="1" ht="18" customHeight="1">
      <c r="A8" s="43" t="s">
        <v>31</v>
      </c>
      <c r="B8" s="44"/>
      <c r="C8" s="45">
        <v>54289624502</v>
      </c>
      <c r="D8" s="46"/>
      <c r="E8" s="45">
        <v>40214904000</v>
      </c>
      <c r="F8" s="46"/>
      <c r="G8" s="47">
        <f t="shared" si="0"/>
        <v>14074720502</v>
      </c>
      <c r="H8" s="48"/>
      <c r="I8" s="49">
        <f>IF(E8=0,0,(G8/E8)*100)</f>
        <v>34.99876688006019</v>
      </c>
      <c r="J8" s="50"/>
    </row>
    <row r="9" spans="1:10" s="9" customFormat="1" ht="18" customHeight="1">
      <c r="A9" s="43" t="s">
        <v>35</v>
      </c>
      <c r="B9" s="44"/>
      <c r="C9" s="45">
        <v>24309975683</v>
      </c>
      <c r="D9" s="46"/>
      <c r="E9" s="45"/>
      <c r="F9" s="46"/>
      <c r="G9" s="47">
        <f>C9-E9</f>
        <v>24309975683</v>
      </c>
      <c r="H9" s="48"/>
      <c r="I9" s="49"/>
      <c r="J9" s="50"/>
    </row>
    <row r="10" spans="1:10" s="9" customFormat="1" ht="18" customHeight="1">
      <c r="A10" s="43" t="s">
        <v>26</v>
      </c>
      <c r="B10" s="44"/>
      <c r="C10" s="45">
        <v>33237590</v>
      </c>
      <c r="D10" s="46"/>
      <c r="E10" s="45">
        <v>0</v>
      </c>
      <c r="F10" s="46"/>
      <c r="G10" s="47">
        <f t="shared" si="0"/>
        <v>33237590</v>
      </c>
      <c r="H10" s="48"/>
      <c r="I10" s="49">
        <f>IF(E10=0,0,(G10/E10)*100)</f>
        <v>0</v>
      </c>
      <c r="J10" s="50"/>
    </row>
    <row r="11" spans="1:10" s="9" customFormat="1" ht="18" customHeight="1">
      <c r="A11" s="43" t="s">
        <v>32</v>
      </c>
      <c r="B11" s="44"/>
      <c r="C11" s="45">
        <v>2098260042</v>
      </c>
      <c r="D11" s="46"/>
      <c r="E11" s="45">
        <v>654228000</v>
      </c>
      <c r="F11" s="46"/>
      <c r="G11" s="47">
        <f t="shared" si="0"/>
        <v>1444032042</v>
      </c>
      <c r="H11" s="48"/>
      <c r="I11" s="49">
        <f>IF(E11=0,0,(G11/E11)*100)-0.01</f>
        <v>220.71305709935987</v>
      </c>
      <c r="J11" s="50"/>
    </row>
    <row r="12" spans="1:10" s="9" customFormat="1" ht="18" customHeight="1">
      <c r="A12" s="43" t="s">
        <v>33</v>
      </c>
      <c r="B12" s="44"/>
      <c r="C12" s="45">
        <v>4236</v>
      </c>
      <c r="D12" s="46"/>
      <c r="E12" s="45"/>
      <c r="F12" s="46"/>
      <c r="G12" s="47">
        <f>C12-E12</f>
        <v>4236</v>
      </c>
      <c r="H12" s="48"/>
      <c r="I12" s="49"/>
      <c r="J12" s="50"/>
    </row>
    <row r="13" spans="1:10" s="9" customFormat="1" ht="18" customHeight="1">
      <c r="A13" s="43" t="s">
        <v>34</v>
      </c>
      <c r="B13" s="44"/>
      <c r="C13" s="45">
        <v>34875483</v>
      </c>
      <c r="D13" s="46"/>
      <c r="E13" s="45"/>
      <c r="F13" s="46"/>
      <c r="G13" s="47">
        <f>C13-E13</f>
        <v>34875483</v>
      </c>
      <c r="H13" s="48"/>
      <c r="I13" s="49"/>
      <c r="J13" s="50"/>
    </row>
    <row r="14" spans="1:10" s="9" customFormat="1" ht="18" customHeight="1">
      <c r="A14" s="43" t="s">
        <v>25</v>
      </c>
      <c r="B14" s="44"/>
      <c r="C14" s="45">
        <v>390186167</v>
      </c>
      <c r="D14" s="46"/>
      <c r="E14" s="45">
        <v>328706000</v>
      </c>
      <c r="F14" s="46"/>
      <c r="G14" s="47">
        <f t="shared" si="0"/>
        <v>61480167</v>
      </c>
      <c r="H14" s="48"/>
      <c r="I14" s="49">
        <f>IF(E14=0,0,(G14/E14)*100)</f>
        <v>18.703694791089912</v>
      </c>
      <c r="J14" s="50"/>
    </row>
    <row r="15" spans="1:10" s="10" customFormat="1" ht="18" customHeight="1">
      <c r="A15" s="68" t="s">
        <v>24</v>
      </c>
      <c r="B15" s="69"/>
      <c r="C15" s="70">
        <f>SUM(C16:D18)</f>
        <v>51173366513</v>
      </c>
      <c r="D15" s="71"/>
      <c r="E15" s="70">
        <f>SUM(E16:F18)</f>
        <v>23566000</v>
      </c>
      <c r="F15" s="71"/>
      <c r="G15" s="106">
        <f>SUM(G16:H18)</f>
        <v>51149800513</v>
      </c>
      <c r="H15" s="107"/>
      <c r="I15" s="104">
        <f>IF(E15=0,0,(G15/E15)*100)</f>
        <v>217049.14076635832</v>
      </c>
      <c r="J15" s="105"/>
    </row>
    <row r="16" spans="1:10" s="9" customFormat="1" ht="18" customHeight="1">
      <c r="A16" s="43" t="s">
        <v>36</v>
      </c>
      <c r="B16" s="44"/>
      <c r="C16" s="45">
        <v>51173366513</v>
      </c>
      <c r="D16" s="46"/>
      <c r="E16" s="45">
        <v>23566000</v>
      </c>
      <c r="F16" s="46"/>
      <c r="G16" s="47">
        <f>C16-E16</f>
        <v>51149800513</v>
      </c>
      <c r="H16" s="48"/>
      <c r="I16" s="49">
        <f>IF(E16=0,0,(G16/E16)*100)</f>
        <v>217049.14076635832</v>
      </c>
      <c r="J16" s="50"/>
    </row>
    <row r="17" spans="1:10" s="9" customFormat="1" ht="18" customHeight="1">
      <c r="A17" s="43"/>
      <c r="B17" s="44"/>
      <c r="C17" s="45"/>
      <c r="D17" s="46"/>
      <c r="E17" s="45"/>
      <c r="F17" s="46"/>
      <c r="G17" s="47"/>
      <c r="H17" s="48"/>
      <c r="I17" s="49"/>
      <c r="J17" s="50"/>
    </row>
    <row r="18" spans="1:10" s="9" customFormat="1" ht="18" customHeight="1">
      <c r="A18" s="43"/>
      <c r="B18" s="44"/>
      <c r="C18" s="45"/>
      <c r="D18" s="46"/>
      <c r="E18" s="45"/>
      <c r="F18" s="46"/>
      <c r="G18" s="102"/>
      <c r="H18" s="103"/>
      <c r="I18" s="49">
        <f>IF(E18=0,0,(G18/E18)*100)</f>
        <v>0</v>
      </c>
      <c r="J18" s="50"/>
    </row>
    <row r="19" spans="1:10" ht="18" customHeight="1" thickBot="1">
      <c r="A19" s="74" t="s">
        <v>38</v>
      </c>
      <c r="B19" s="75"/>
      <c r="C19" s="98">
        <f>C7-C15</f>
        <v>29982797190</v>
      </c>
      <c r="D19" s="99"/>
      <c r="E19" s="98">
        <f>E7-E15</f>
        <v>41174272000</v>
      </c>
      <c r="F19" s="99"/>
      <c r="G19" s="100">
        <f>C19-E19</f>
        <v>-11191474810</v>
      </c>
      <c r="H19" s="101"/>
      <c r="I19" s="72">
        <f>IF(E19=0,0,(G19/E19)*100)</f>
        <v>-27.180747263728183</v>
      </c>
      <c r="J19" s="73"/>
    </row>
    <row r="20" spans="1:10" ht="15.75" customHeight="1">
      <c r="A20" s="12"/>
      <c r="B20" s="8"/>
      <c r="C20" s="13"/>
      <c r="D20" s="13"/>
      <c r="E20" s="13"/>
      <c r="F20" s="13"/>
      <c r="G20" s="13"/>
      <c r="H20" s="13"/>
      <c r="I20" s="11"/>
      <c r="J20" s="11"/>
    </row>
    <row r="21" spans="1:10" ht="27">
      <c r="A21" s="39" t="str">
        <f>A1</f>
        <v>勞工退休基金（新制）</v>
      </c>
      <c r="B21" s="39"/>
      <c r="C21" s="39"/>
      <c r="D21" s="39"/>
      <c r="E21" s="39"/>
      <c r="F21" s="39"/>
      <c r="G21" s="39"/>
      <c r="H21" s="39"/>
      <c r="I21" s="39"/>
      <c r="J21" s="39"/>
    </row>
    <row r="22" spans="1:14" ht="27">
      <c r="A22" s="39" t="s">
        <v>5</v>
      </c>
      <c r="B22" s="39"/>
      <c r="C22" s="39"/>
      <c r="D22" s="39"/>
      <c r="E22" s="39"/>
      <c r="F22" s="39"/>
      <c r="G22" s="39"/>
      <c r="H22" s="39"/>
      <c r="I22" s="39"/>
      <c r="J22" s="39"/>
      <c r="N22" s="19"/>
    </row>
    <row r="23" spans="1:14" ht="16.5">
      <c r="A23" s="40"/>
      <c r="B23" s="40"/>
      <c r="C23" s="40"/>
      <c r="D23" s="40"/>
      <c r="E23" s="40"/>
      <c r="F23" s="40"/>
      <c r="G23" s="40"/>
      <c r="H23" s="40"/>
      <c r="I23" s="40"/>
      <c r="J23" s="40"/>
      <c r="N23" s="19"/>
    </row>
    <row r="24" spans="2:14" ht="17.25" thickBot="1">
      <c r="B24" s="41" t="s">
        <v>29</v>
      </c>
      <c r="C24" s="41"/>
      <c r="D24" s="41"/>
      <c r="E24" s="41"/>
      <c r="F24" s="41"/>
      <c r="G24" s="41"/>
      <c r="H24" s="42" t="s">
        <v>1</v>
      </c>
      <c r="I24" s="42"/>
      <c r="J24" s="42"/>
      <c r="N24" s="19"/>
    </row>
    <row r="25" spans="1:14" ht="24.75" customHeight="1">
      <c r="A25" s="1" t="s">
        <v>15</v>
      </c>
      <c r="B25" s="31" t="s">
        <v>6</v>
      </c>
      <c r="C25" s="51"/>
      <c r="D25" s="52" t="s">
        <v>16</v>
      </c>
      <c r="E25" s="53"/>
      <c r="F25" s="31" t="s">
        <v>7</v>
      </c>
      <c r="G25" s="51"/>
      <c r="H25" s="31" t="s">
        <v>4</v>
      </c>
      <c r="I25" s="32"/>
      <c r="J25" s="2" t="s">
        <v>16</v>
      </c>
      <c r="N25" s="19"/>
    </row>
    <row r="26" spans="1:14" ht="18" customHeight="1">
      <c r="A26" s="3" t="s">
        <v>21</v>
      </c>
      <c r="B26" s="54">
        <f>SUM(B27:C36)</f>
        <v>2199252687640</v>
      </c>
      <c r="C26" s="55"/>
      <c r="D26" s="63">
        <f aca="true" t="shared" si="1" ref="D26:D37">IF(B$26&gt;0,(B26/B$26)*100,0)</f>
        <v>100</v>
      </c>
      <c r="E26" s="64">
        <f>IF(D$6&gt;0,(D26/#REF!)*100,0)</f>
        <v>0</v>
      </c>
      <c r="F26" s="65" t="s">
        <v>8</v>
      </c>
      <c r="G26" s="66"/>
      <c r="H26" s="54">
        <f>SUM(H27:I31)</f>
        <v>686000320</v>
      </c>
      <c r="I26" s="67"/>
      <c r="J26" s="24" t="s">
        <v>43</v>
      </c>
      <c r="N26" s="19"/>
    </row>
    <row r="27" spans="1:14" ht="18" customHeight="1">
      <c r="A27" s="5" t="s">
        <v>9</v>
      </c>
      <c r="B27" s="58">
        <v>1975651786794</v>
      </c>
      <c r="C27" s="60"/>
      <c r="D27" s="61">
        <f t="shared" si="1"/>
        <v>89.83286904216794</v>
      </c>
      <c r="E27" s="62">
        <f>IF(D$6&gt;0,(D27/#REF!)*100,0)</f>
        <v>0</v>
      </c>
      <c r="F27" s="56" t="s">
        <v>10</v>
      </c>
      <c r="G27" s="57"/>
      <c r="H27" s="58">
        <v>658843919</v>
      </c>
      <c r="I27" s="59"/>
      <c r="J27" s="23" t="s">
        <v>43</v>
      </c>
      <c r="N27" s="19"/>
    </row>
    <row r="28" spans="1:14" ht="36" customHeight="1">
      <c r="A28" s="18" t="s">
        <v>37</v>
      </c>
      <c r="B28" s="58">
        <v>220123649465</v>
      </c>
      <c r="C28" s="60"/>
      <c r="D28" s="61">
        <f>IF(B$26&gt;0,(B28/B$26)*100,0)</f>
        <v>10.009020368696826</v>
      </c>
      <c r="E28" s="62">
        <f>IF(D$6&gt;0,(D28/#REF!)*100,0)</f>
        <v>0</v>
      </c>
      <c r="F28" s="56" t="s">
        <v>17</v>
      </c>
      <c r="G28" s="57"/>
      <c r="H28" s="58">
        <v>27156401</v>
      </c>
      <c r="I28" s="59"/>
      <c r="J28" s="23" t="s">
        <v>43</v>
      </c>
      <c r="N28" s="19"/>
    </row>
    <row r="29" spans="1:14" ht="18" customHeight="1">
      <c r="A29" s="5" t="s">
        <v>27</v>
      </c>
      <c r="B29" s="58">
        <v>13717811</v>
      </c>
      <c r="C29" s="60"/>
      <c r="D29" s="77" t="s">
        <v>42</v>
      </c>
      <c r="E29" s="78">
        <f>IF(D$6&gt;0,(D29/#REF!)*100,0)</f>
        <v>0</v>
      </c>
      <c r="F29" s="76"/>
      <c r="G29" s="57"/>
      <c r="H29" s="58"/>
      <c r="I29" s="59"/>
      <c r="J29" s="14">
        <f aca="true" t="shared" si="2" ref="J29:J37">IF(H$37&gt;0,(H29/H$37)*100,0)</f>
        <v>0</v>
      </c>
      <c r="N29" s="19"/>
    </row>
    <row r="30" spans="1:14" ht="18" customHeight="1">
      <c r="A30" s="5" t="s">
        <v>18</v>
      </c>
      <c r="B30" s="58">
        <v>3463533570</v>
      </c>
      <c r="C30" s="60"/>
      <c r="D30" s="61">
        <f>IF(B$26&gt;0,(B30/B$26)*100,0)</f>
        <v>0.15748684039198285</v>
      </c>
      <c r="E30" s="62">
        <f>IF(D$6&gt;0,(D30/#REF!)*100,0)</f>
        <v>0</v>
      </c>
      <c r="F30" s="56"/>
      <c r="G30" s="57"/>
      <c r="H30" s="58"/>
      <c r="I30" s="59"/>
      <c r="J30" s="14">
        <f t="shared" si="2"/>
        <v>0</v>
      </c>
      <c r="N30" s="19"/>
    </row>
    <row r="31" spans="1:14" ht="18" customHeight="1">
      <c r="A31" s="5"/>
      <c r="B31" s="58"/>
      <c r="C31" s="60"/>
      <c r="D31" s="61">
        <f>IF(B$26&gt;0,(B31/B$26)*100,0)</f>
        <v>0</v>
      </c>
      <c r="E31" s="62">
        <f>IF(D$6&gt;0,(D31/#REF!)*100,0)</f>
        <v>0</v>
      </c>
      <c r="F31" s="56"/>
      <c r="G31" s="57"/>
      <c r="H31" s="58"/>
      <c r="I31" s="59"/>
      <c r="J31" s="14">
        <f t="shared" si="2"/>
        <v>0</v>
      </c>
      <c r="N31" s="19"/>
    </row>
    <row r="32" spans="1:14" ht="18" customHeight="1">
      <c r="A32" s="6"/>
      <c r="B32" s="58"/>
      <c r="C32" s="60"/>
      <c r="D32" s="61">
        <f t="shared" si="1"/>
        <v>0</v>
      </c>
      <c r="E32" s="62">
        <f>IF(D$6&gt;0,(D32/#REF!)*100,0)</f>
        <v>0</v>
      </c>
      <c r="F32" s="79" t="s">
        <v>30</v>
      </c>
      <c r="G32" s="80"/>
      <c r="H32" s="81">
        <f>SUM(H33:I36)</f>
        <v>2198566687320</v>
      </c>
      <c r="I32" s="82"/>
      <c r="J32" s="15">
        <f t="shared" si="2"/>
        <v>99.96880757159668</v>
      </c>
      <c r="N32" s="19"/>
    </row>
    <row r="33" spans="1:14" ht="18" customHeight="1">
      <c r="A33" s="5"/>
      <c r="B33" s="58"/>
      <c r="C33" s="60"/>
      <c r="D33" s="61">
        <f t="shared" si="1"/>
        <v>0</v>
      </c>
      <c r="E33" s="62">
        <f>IF(D$6&gt;0,(D33/#REF!)*100,0)</f>
        <v>0</v>
      </c>
      <c r="F33" s="56" t="s">
        <v>11</v>
      </c>
      <c r="G33" s="57"/>
      <c r="H33" s="58">
        <v>2164657180619</v>
      </c>
      <c r="I33" s="59"/>
      <c r="J33" s="14">
        <f>IF(H$37&gt;0,(H33/H$37)*100,0)</f>
        <v>98.4269426057574</v>
      </c>
      <c r="N33" s="19"/>
    </row>
    <row r="34" spans="1:14" ht="18" customHeight="1">
      <c r="A34" s="5"/>
      <c r="B34" s="58"/>
      <c r="C34" s="60"/>
      <c r="D34" s="61">
        <f t="shared" si="1"/>
        <v>0</v>
      </c>
      <c r="E34" s="62">
        <f>IF(D$6&gt;0,(D34/#REF!)*100,0)</f>
        <v>0</v>
      </c>
      <c r="F34" s="56" t="s">
        <v>41</v>
      </c>
      <c r="G34" s="57"/>
      <c r="H34" s="58">
        <v>33909506701</v>
      </c>
      <c r="I34" s="59"/>
      <c r="J34" s="14">
        <f>IF(H$37&gt;0,(H34/H$37)*100,0)</f>
        <v>1.5418649658392831</v>
      </c>
      <c r="N34" s="22"/>
    </row>
    <row r="35" spans="1:14" ht="18" customHeight="1">
      <c r="A35" s="5"/>
      <c r="B35" s="58"/>
      <c r="C35" s="60"/>
      <c r="D35" s="61">
        <f t="shared" si="1"/>
        <v>0</v>
      </c>
      <c r="E35" s="62">
        <f>IF(D$6&gt;0,(D35/#REF!)*100,0)</f>
        <v>0</v>
      </c>
      <c r="F35" s="56"/>
      <c r="G35" s="57"/>
      <c r="H35" s="58"/>
      <c r="I35" s="59"/>
      <c r="J35" s="14">
        <f t="shared" si="2"/>
        <v>0</v>
      </c>
      <c r="N35" s="19"/>
    </row>
    <row r="36" spans="1:14" ht="18" customHeight="1">
      <c r="A36" s="5"/>
      <c r="B36" s="58"/>
      <c r="C36" s="60"/>
      <c r="D36" s="61">
        <f t="shared" si="1"/>
        <v>0</v>
      </c>
      <c r="E36" s="62">
        <f>IF(D$6&gt;0,(D36/#REF!)*100,0)</f>
        <v>0</v>
      </c>
      <c r="F36" s="56"/>
      <c r="G36" s="57"/>
      <c r="H36" s="58"/>
      <c r="I36" s="59"/>
      <c r="J36" s="14">
        <f t="shared" si="2"/>
        <v>0</v>
      </c>
      <c r="N36" s="19"/>
    </row>
    <row r="37" spans="1:14" ht="18" customHeight="1" thickBot="1">
      <c r="A37" s="4" t="s">
        <v>22</v>
      </c>
      <c r="B37" s="83">
        <f>SUM(B27:C36)</f>
        <v>2199252687640</v>
      </c>
      <c r="C37" s="84"/>
      <c r="D37" s="85">
        <f t="shared" si="1"/>
        <v>100</v>
      </c>
      <c r="E37" s="86">
        <f>IF(D$6&gt;0,(D37/#REF!)*100,0)</f>
        <v>0</v>
      </c>
      <c r="F37" s="87" t="s">
        <v>19</v>
      </c>
      <c r="G37" s="88"/>
      <c r="H37" s="83">
        <f>H26+H32</f>
        <v>2199252687640</v>
      </c>
      <c r="I37" s="89"/>
      <c r="J37" s="16">
        <f t="shared" si="2"/>
        <v>100</v>
      </c>
      <c r="N37" s="19"/>
    </row>
    <row r="38" spans="1:15" s="7" customFormat="1" ht="19.5" customHeight="1">
      <c r="A38" s="36" t="s">
        <v>40</v>
      </c>
      <c r="B38" s="37"/>
      <c r="C38" s="37"/>
      <c r="D38" s="37"/>
      <c r="E38" s="37"/>
      <c r="F38" s="37"/>
      <c r="G38" s="37"/>
      <c r="H38" s="37"/>
      <c r="I38" s="37"/>
      <c r="J38" s="37"/>
      <c r="N38" s="20"/>
      <c r="O38"/>
    </row>
    <row r="39" spans="1:15" s="7" customFormat="1" ht="19.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N39" s="21"/>
      <c r="O39"/>
    </row>
    <row r="40" spans="1:10" s="7" customFormat="1" ht="19.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</row>
    <row r="41" spans="1:10" s="7" customFormat="1" ht="19.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</row>
  </sheetData>
  <sheetProtection/>
  <mergeCells count="134">
    <mergeCell ref="C19:D19"/>
    <mergeCell ref="E19:F19"/>
    <mergeCell ref="G19:H19"/>
    <mergeCell ref="A12:B12"/>
    <mergeCell ref="C12:D12"/>
    <mergeCell ref="E12:F12"/>
    <mergeCell ref="A16:B16"/>
    <mergeCell ref="I17:J17"/>
    <mergeCell ref="A18:B18"/>
    <mergeCell ref="C18:D18"/>
    <mergeCell ref="E18:F18"/>
    <mergeCell ref="G18:H18"/>
    <mergeCell ref="I18:J18"/>
    <mergeCell ref="A17:B17"/>
    <mergeCell ref="C17:D17"/>
    <mergeCell ref="E17:F17"/>
    <mergeCell ref="G17:H17"/>
    <mergeCell ref="I15:J15"/>
    <mergeCell ref="G16:H16"/>
    <mergeCell ref="I16:J16"/>
    <mergeCell ref="G15:H15"/>
    <mergeCell ref="C16:D16"/>
    <mergeCell ref="E16:F16"/>
    <mergeCell ref="I10:J10"/>
    <mergeCell ref="A10:B10"/>
    <mergeCell ref="C10:D10"/>
    <mergeCell ref="E10:F10"/>
    <mergeCell ref="G10:H10"/>
    <mergeCell ref="I11:J11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2:J12"/>
    <mergeCell ref="G12:H12"/>
    <mergeCell ref="I8:J8"/>
    <mergeCell ref="A7:B7"/>
    <mergeCell ref="C7:D7"/>
    <mergeCell ref="E7:F7"/>
    <mergeCell ref="G7:H7"/>
    <mergeCell ref="A8:B8"/>
    <mergeCell ref="C8:D8"/>
    <mergeCell ref="E8:F8"/>
    <mergeCell ref="G8:H8"/>
    <mergeCell ref="I7:J7"/>
    <mergeCell ref="B37:C37"/>
    <mergeCell ref="D37:E37"/>
    <mergeCell ref="F37:G37"/>
    <mergeCell ref="H37:I37"/>
    <mergeCell ref="B36:C36"/>
    <mergeCell ref="D36:E36"/>
    <mergeCell ref="F36:G36"/>
    <mergeCell ref="H36:I36"/>
    <mergeCell ref="F34:G34"/>
    <mergeCell ref="H34:I34"/>
    <mergeCell ref="B35:C35"/>
    <mergeCell ref="D35:E35"/>
    <mergeCell ref="F35:G35"/>
    <mergeCell ref="H35:I35"/>
    <mergeCell ref="B34:C34"/>
    <mergeCell ref="D34:E34"/>
    <mergeCell ref="B33:C33"/>
    <mergeCell ref="D33:E33"/>
    <mergeCell ref="F31:G31"/>
    <mergeCell ref="H31:I31"/>
    <mergeCell ref="B32:C32"/>
    <mergeCell ref="D32:E32"/>
    <mergeCell ref="F32:G32"/>
    <mergeCell ref="H32:I32"/>
    <mergeCell ref="F33:G33"/>
    <mergeCell ref="H33:I33"/>
    <mergeCell ref="F30:G30"/>
    <mergeCell ref="H30:I30"/>
    <mergeCell ref="B31:C31"/>
    <mergeCell ref="D31:E31"/>
    <mergeCell ref="F29:G29"/>
    <mergeCell ref="H29:I29"/>
    <mergeCell ref="B30:C30"/>
    <mergeCell ref="D30:E30"/>
    <mergeCell ref="B29:C29"/>
    <mergeCell ref="D29:E29"/>
    <mergeCell ref="D25:E25"/>
    <mergeCell ref="F25:G25"/>
    <mergeCell ref="H25:I25"/>
    <mergeCell ref="B26:C26"/>
    <mergeCell ref="I13:J13"/>
    <mergeCell ref="A21:J21"/>
    <mergeCell ref="A22:J22"/>
    <mergeCell ref="A23:J23"/>
    <mergeCell ref="F28:G28"/>
    <mergeCell ref="H28:I28"/>
    <mergeCell ref="B28:C28"/>
    <mergeCell ref="D28:E28"/>
    <mergeCell ref="B27:C27"/>
    <mergeCell ref="D27:E27"/>
    <mergeCell ref="F27:G27"/>
    <mergeCell ref="H27:I27"/>
    <mergeCell ref="D26:E26"/>
    <mergeCell ref="F26:G26"/>
    <mergeCell ref="H26:I26"/>
    <mergeCell ref="A15:B15"/>
    <mergeCell ref="C15:D15"/>
    <mergeCell ref="E15:F15"/>
    <mergeCell ref="I19:J19"/>
    <mergeCell ref="A19:B19"/>
    <mergeCell ref="A5:B6"/>
    <mergeCell ref="C5:D6"/>
    <mergeCell ref="E5:F6"/>
    <mergeCell ref="G5:J5"/>
    <mergeCell ref="G6:H6"/>
    <mergeCell ref="I6:J6"/>
    <mergeCell ref="A38:J38"/>
    <mergeCell ref="A1:J1"/>
    <mergeCell ref="A2:J2"/>
    <mergeCell ref="A3:J3"/>
    <mergeCell ref="B4:G4"/>
    <mergeCell ref="H4:J4"/>
    <mergeCell ref="A13:B13"/>
    <mergeCell ref="C13:D13"/>
    <mergeCell ref="E13:F13"/>
    <mergeCell ref="G13:H13"/>
    <mergeCell ref="A9:B9"/>
    <mergeCell ref="C9:D9"/>
    <mergeCell ref="E9:F9"/>
    <mergeCell ref="G9:H9"/>
    <mergeCell ref="I9:J9"/>
    <mergeCell ref="B24:G24"/>
    <mergeCell ref="H24:J24"/>
    <mergeCell ref="B25:C25"/>
  </mergeCells>
  <printOptions/>
  <pageMargins left="0.5511811023622047" right="0.5511811023622047" top="0.984251968503937" bottom="0.5905511811023623" header="0.5118110236220472" footer="0.5118110236220472"/>
  <pageSetup horizontalDpi="600" verticalDpi="600" orientation="portrait" paperSize="9" scale="98" r:id="rId1"/>
  <ignoredErrors>
    <ignoredError sqref="E15 C15 E7 C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楊惠萍</cp:lastModifiedBy>
  <cp:lastPrinted>2018-08-04T09:22:59Z</cp:lastPrinted>
  <dcterms:created xsi:type="dcterms:W3CDTF">2011-07-14T01:07:44Z</dcterms:created>
  <dcterms:modified xsi:type="dcterms:W3CDTF">2018-08-21T07:50:42Z</dcterms:modified>
  <cp:category/>
  <cp:version/>
  <cp:contentType/>
  <cp:contentStatus/>
</cp:coreProperties>
</file>