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8625" activeTab="1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'!$A$1:$K$53</definedName>
    <definedName name="_xlnm.Print_Area" localSheetId="0">'餘絀表及撥補表'!$A$1:$H$43</definedName>
  </definedNames>
  <calcPr fullCalcOnLoad="1"/>
</workbook>
</file>

<file path=xl/sharedStrings.xml><?xml version="1.0" encoding="utf-8"?>
<sst xmlns="http://schemas.openxmlformats.org/spreadsheetml/2006/main" count="111" uniqueCount="95">
  <si>
    <t>單位：新臺幣元</t>
  </si>
  <si>
    <t>％</t>
  </si>
  <si>
    <t>金　　　　額</t>
  </si>
  <si>
    <t>科目</t>
  </si>
  <si>
    <t>本年度決算數</t>
  </si>
  <si>
    <t>項目</t>
  </si>
  <si>
    <t>本年度
決算數</t>
  </si>
  <si>
    <t>本年度預算數</t>
  </si>
  <si>
    <t>本年度
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</si>
  <si>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</si>
  <si>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</si>
  <si>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利息股利之調整</t>
  </si>
  <si>
    <t>調整非現金項目</t>
  </si>
  <si>
    <t>收取利息</t>
  </si>
  <si>
    <t>收取股利</t>
  </si>
  <si>
    <t>支付利息</t>
  </si>
  <si>
    <t>投資活動之現金流量</t>
  </si>
  <si>
    <t>減少委託經營</t>
  </si>
  <si>
    <t>減少備供出售金融資產</t>
  </si>
  <si>
    <t>減少持有至到期日金融資產</t>
  </si>
  <si>
    <t>減少無活絡市場之債務投資</t>
  </si>
  <si>
    <t>增加持有供交易之金融資產</t>
  </si>
  <si>
    <t>增加備供出售金融資產</t>
  </si>
  <si>
    <t>增加持有至到期日金融資產</t>
  </si>
  <si>
    <t>增加無活絡市場之債務投資</t>
  </si>
  <si>
    <t>增加其他資產</t>
  </si>
  <si>
    <t>基金收繳數</t>
  </si>
  <si>
    <t>基金給付數</t>
  </si>
  <si>
    <t>匯率影響數</t>
  </si>
  <si>
    <t>期末現金及約當現金</t>
  </si>
  <si>
    <t>公務人員退休撫卹基金平衡表</t>
  </si>
  <si>
    <t>科　　　　目</t>
  </si>
  <si>
    <t>金　　　　額</t>
  </si>
  <si>
    <t>％</t>
  </si>
  <si>
    <r>
      <t>科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目</t>
    </r>
  </si>
  <si>
    <t>資　產</t>
  </si>
  <si>
    <t>負　債</t>
  </si>
  <si>
    <t>流動資產</t>
  </si>
  <si>
    <t>流動負債</t>
  </si>
  <si>
    <t>長期性投資及應收款</t>
  </si>
  <si>
    <t>委託人權益</t>
  </si>
  <si>
    <t>基金</t>
  </si>
  <si>
    <t>累積其他綜合損益</t>
  </si>
  <si>
    <r>
      <t>合</t>
    </r>
    <r>
      <rPr>
        <b/>
        <sz val="10"/>
        <rFont val="Times New Roman"/>
        <family val="1"/>
      </rPr>
      <t xml:space="preserve">                 </t>
    </r>
    <r>
      <rPr>
        <b/>
        <sz val="10"/>
        <rFont val="新細明體"/>
        <family val="1"/>
      </rPr>
      <t>計</t>
    </r>
  </si>
  <si>
    <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　　計</t>
    </r>
  </si>
  <si>
    <t>金額</t>
  </si>
  <si>
    <t>總收入</t>
  </si>
  <si>
    <t>財務收入</t>
  </si>
  <si>
    <t>總支出</t>
  </si>
  <si>
    <t>財務支出</t>
  </si>
  <si>
    <t>其他財務支出</t>
  </si>
  <si>
    <t>其他作業外支出</t>
  </si>
  <si>
    <t>-</t>
  </si>
  <si>
    <t>其他綜合損益</t>
  </si>
  <si>
    <t>備供出售金融資產未實現評價損益</t>
  </si>
  <si>
    <t>項目</t>
  </si>
  <si>
    <t>本年度預算數</t>
  </si>
  <si>
    <t>本年度決算數</t>
  </si>
  <si>
    <t>賸餘之部</t>
  </si>
  <si>
    <t>本期賸餘</t>
  </si>
  <si>
    <t>分配之部</t>
  </si>
  <si>
    <t>賸餘撥充基金數</t>
  </si>
  <si>
    <t>未分配賸餘</t>
  </si>
  <si>
    <t>短絀之部</t>
  </si>
  <si>
    <t>本期短絀</t>
  </si>
  <si>
    <t>填補之部</t>
  </si>
  <si>
    <t>短絀折減基金數</t>
  </si>
  <si>
    <t>待填補之短絀</t>
  </si>
  <si>
    <t>其他作業外收入</t>
  </si>
  <si>
    <t>期初現金及約當現金</t>
  </si>
  <si>
    <t>減少持有供交易之金融資產</t>
  </si>
  <si>
    <t>減少中期放款</t>
  </si>
  <si>
    <t>註：本表係採國際財務報導準則基礎編製之數。</t>
  </si>
  <si>
    <r>
      <t>註：本表係採國際財務報導準則基礎編製之數</t>
    </r>
    <r>
      <rPr>
        <sz val="10"/>
        <rFont val="細明體"/>
        <family val="3"/>
      </rPr>
      <t>。</t>
    </r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</si>
  <si>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年度</t>
    </r>
  </si>
  <si>
    <t>增加委託經營</t>
  </si>
  <si>
    <t>公務人員退休撫卹基金收支餘絀表</t>
  </si>
  <si>
    <t>公務人員退休撫卹基金餘絀撥補表</t>
  </si>
  <si>
    <t>比較增減</t>
  </si>
  <si>
    <r>
      <t>比較增減</t>
    </r>
  </si>
  <si>
    <t>公務人員退休撫卹基金現金流量表</t>
  </si>
  <si>
    <t>本期賸餘（短絀）</t>
  </si>
  <si>
    <t>未計利息股利之本期賸餘（短絀）</t>
  </si>
  <si>
    <t>未計利息股利之現金流入（流出）</t>
  </si>
  <si>
    <r>
      <t xml:space="preserve">  </t>
    </r>
    <r>
      <rPr>
        <b/>
        <sz val="9"/>
        <rFont val="新細明體"/>
        <family val="1"/>
      </rPr>
      <t>業務活動之淨現金流入（流出）</t>
    </r>
  </si>
  <si>
    <r>
      <t xml:space="preserve">    </t>
    </r>
    <r>
      <rPr>
        <b/>
        <sz val="9"/>
        <rFont val="新細明體"/>
        <family val="1"/>
      </rPr>
      <t>投資活動之淨現金流入（流出）</t>
    </r>
  </si>
  <si>
    <t>現金及約當現金之淨增（淨減）</t>
  </si>
  <si>
    <t>籌資活動之現金流量</t>
  </si>
  <si>
    <r>
      <t xml:space="preserve">    </t>
    </r>
    <r>
      <rPr>
        <b/>
        <sz val="9"/>
        <rFont val="新細明體"/>
        <family val="1"/>
      </rPr>
      <t>籌資活動之淨現金流入（流出）</t>
    </r>
  </si>
  <si>
    <t>本期綜合利益（損失）</t>
  </si>
  <si>
    <t>本期賸餘（短絀）</t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</si>
  <si>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</si>
  <si>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r>
      <t xml:space="preserve">  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 xml:space="preserve">年度 </t>
    </r>
    <r>
      <rPr>
        <b/>
        <sz val="12"/>
        <rFont val="Times New Roman"/>
        <family val="1"/>
      </rPr>
      <t xml:space="preserve">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　</t>
    </r>
    <r>
      <rPr>
        <b/>
        <sz val="10"/>
        <rFont val="Times New Roman"/>
        <family val="1"/>
      </rPr>
      <t xml:space="preserve">    </t>
    </r>
    <r>
      <rPr>
        <b/>
        <sz val="12"/>
        <rFont val="新細明體"/>
        <family val="1"/>
      </rPr>
      <t>單位：新臺幣元</t>
    </r>
  </si>
  <si>
    <r>
      <t xml:space="preserve">       2.</t>
    </r>
    <r>
      <rPr>
        <sz val="10"/>
        <rFont val="新細明體"/>
        <family val="1"/>
      </rPr>
      <t>因擔保、保證或契約可能造成未來會計年度支出事項（包括或有負債）為</t>
    </r>
    <r>
      <rPr>
        <sz val="10"/>
        <rFont val="Times New Roman"/>
        <family val="1"/>
      </rPr>
      <t>3,031,843,178,527</t>
    </r>
    <r>
      <rPr>
        <sz val="10"/>
        <rFont val="新細明體"/>
        <family val="1"/>
      </rPr>
      <t>元。</t>
    </r>
    <r>
      <rPr>
        <sz val="10"/>
        <rFont val="Times New Roman"/>
        <family val="1"/>
      </rPr>
      <t xml:space="preserve">        </t>
    </r>
  </si>
  <si>
    <r>
      <t xml:space="preserve"> </t>
    </r>
    <r>
      <rPr>
        <sz val="10"/>
        <rFont val="新細明體"/>
        <family val="1"/>
      </rP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信託代理與保證資產（負債）性質科目，本年度決算核定數為</t>
    </r>
    <r>
      <rPr>
        <sz val="10"/>
        <rFont val="Times New Roman"/>
        <family val="1"/>
      </rPr>
      <t>178,000,000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</si>
</sst>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-&quot;\ #,##0.00_);_(* &quot;&quot;_);_(@_)"/>
    <numFmt numFmtId="177" formatCode="_(* #,##0.00_);_(&quot;  &quot;* #,##0.00_);_(* &quot;&quot;_);_(@_)"/>
    <numFmt numFmtId="178" formatCode="_(* #,##0.00_);_(&quot;－&quot;* #,##0.00_);_(* &quot;&quot;_);_(@_)"/>
    <numFmt numFmtId="179" formatCode="_(&quot; +&quot;* #,##0.00_);_(&quot;－&quot;* #,##0.00_);_(* &quot; &quot;_);_(@_)"/>
    <numFmt numFmtId="180" formatCode="_(* #,##0.00_);_(&quot;－&quot;* #,##0.00_);_(* &quot; &quot;_);_(@_)"/>
    <numFmt numFmtId="181" formatCode="_(* #,##0.00_);_(&quot;-&quot;* #,##0.00_);_(* &quot;&quot;_);_(@_)"/>
    <numFmt numFmtId="182" formatCode="#,##0.00_);[Red]\(#,##0.00\)"/>
    <numFmt numFmtId="183" formatCode="0.00_ "/>
    <numFmt numFmtId="184" formatCode="#,##0.00_ "/>
  </numFmts>
  <fonts count="5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sz val="14"/>
      <name val="標楷體"/>
      <family val="4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3" fillId="20" borderId="0" applyNumberFormat="0" applyBorder="0" applyAlignment="0" applyProtection="0"/>
    <xf numFmtId="9" fontId="0" fillId="0" borderId="0" applyFont="0" applyFill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21" borderId="8" applyNumberFormat="0" applyAlignment="0" applyProtection="0"/>
    <xf numFmtId="0" fontId="53" fillId="30" borderId="9" applyNumberFormat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05">
    <xf numFmtId="0" fontId="0" fillId="0" borderId="0" xfId="0" applyAlignment="1">
      <alignment vertical="center"/>
    </xf>
    <xf numFmtId="177" fontId="12" fillId="0" borderId="10" xfId="0" applyNumberFormat="1" applyFont="1" applyBorder="1" applyAlignment="1" applyProtection="1">
      <alignment vertical="center" readingOrder="2"/>
      <protection/>
    </xf>
    <xf numFmtId="0" fontId="8" fillId="0" borderId="0" xfId="33" applyFont="1">
      <alignment vertical="center"/>
      <protection/>
    </xf>
    <xf numFmtId="0" fontId="14" fillId="0" borderId="0" xfId="33" applyFont="1">
      <alignment vertical="center"/>
      <protection/>
    </xf>
    <xf numFmtId="0" fontId="18" fillId="0" borderId="0" xfId="33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11" xfId="33" applyFont="1" applyFill="1" applyBorder="1" applyAlignment="1" applyProtection="1">
      <alignment horizontal="left" vertical="center"/>
      <protection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177" fontId="12" fillId="0" borderId="10" xfId="0" applyNumberFormat="1" applyFont="1" applyFill="1" applyBorder="1" applyAlignment="1" applyProtection="1">
      <alignment horizontal="right" vertical="center"/>
      <protection/>
    </xf>
    <xf numFmtId="176" fontId="12" fillId="0" borderId="10" xfId="33" applyNumberFormat="1" applyFont="1" applyFill="1" applyBorder="1" applyAlignment="1" applyProtection="1">
      <alignment horizontal="right" vertical="center"/>
      <protection/>
    </xf>
    <xf numFmtId="177" fontId="12" fillId="0" borderId="10" xfId="33" applyNumberFormat="1" applyFont="1" applyFill="1" applyBorder="1" applyAlignment="1" applyProtection="1">
      <alignment horizontal="right" vertical="center"/>
      <protection/>
    </xf>
    <xf numFmtId="176" fontId="6" fillId="0" borderId="10" xfId="33" applyNumberFormat="1" applyFont="1" applyFill="1" applyBorder="1" applyAlignment="1" applyProtection="1">
      <alignment horizontal="right" vertical="center"/>
      <protection/>
    </xf>
    <xf numFmtId="176" fontId="6" fillId="0" borderId="11" xfId="33" applyNumberFormat="1" applyFont="1" applyFill="1" applyBorder="1" applyAlignment="1" applyProtection="1">
      <alignment horizontal="right" vertical="center"/>
      <protection/>
    </xf>
    <xf numFmtId="177" fontId="6" fillId="0" borderId="10" xfId="33" applyNumberFormat="1" applyFont="1" applyFill="1" applyBorder="1" applyAlignment="1" applyProtection="1">
      <alignment horizontal="right" vertical="center"/>
      <protection/>
    </xf>
    <xf numFmtId="177" fontId="12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33" applyFont="1" applyFill="1">
      <alignment vertical="center"/>
      <protection/>
    </xf>
    <xf numFmtId="0" fontId="16" fillId="0" borderId="13" xfId="33" applyFont="1" applyFill="1" applyBorder="1" applyAlignment="1" applyProtection="1">
      <alignment horizontal="center" vertical="center"/>
      <protection/>
    </xf>
    <xf numFmtId="176" fontId="12" fillId="0" borderId="12" xfId="33" applyNumberFormat="1" applyFont="1" applyFill="1" applyBorder="1" applyAlignment="1" applyProtection="1">
      <alignment horizontal="right" vertical="center"/>
      <protection/>
    </xf>
    <xf numFmtId="0" fontId="8" fillId="0" borderId="0" xfId="33" applyFont="1" applyFill="1" applyAlignment="1">
      <alignment horizontal="right" vertical="center"/>
      <protection/>
    </xf>
    <xf numFmtId="0" fontId="6" fillId="0" borderId="0" xfId="33" applyFont="1" applyFill="1">
      <alignment vertical="center"/>
      <protection/>
    </xf>
    <xf numFmtId="0" fontId="6" fillId="0" borderId="0" xfId="33" applyFont="1">
      <alignment vertical="center"/>
      <protection/>
    </xf>
    <xf numFmtId="0" fontId="0" fillId="0" borderId="0" xfId="0" applyFont="1" applyFill="1" applyAlignment="1">
      <alignment vertical="center"/>
    </xf>
    <xf numFmtId="0" fontId="1" fillId="0" borderId="0" xfId="35" applyFont="1" applyFill="1">
      <alignment vertical="center"/>
      <protection/>
    </xf>
    <xf numFmtId="0" fontId="20" fillId="0" borderId="0" xfId="35" applyFont="1" applyFill="1">
      <alignment vertical="center"/>
      <protection/>
    </xf>
    <xf numFmtId="0" fontId="16" fillId="0" borderId="14" xfId="35" applyFont="1" applyFill="1" applyBorder="1" applyAlignment="1" applyProtection="1">
      <alignment horizontal="distributed" vertical="center" indent="1"/>
      <protection/>
    </xf>
    <xf numFmtId="0" fontId="16" fillId="0" borderId="14" xfId="35" applyFont="1" applyFill="1" applyBorder="1" applyAlignment="1" applyProtection="1">
      <alignment horizontal="center" vertical="center"/>
      <protection/>
    </xf>
    <xf numFmtId="0" fontId="16" fillId="0" borderId="15" xfId="35" applyFont="1" applyFill="1" applyBorder="1" applyAlignment="1" applyProtection="1">
      <alignment horizontal="center" vertical="center"/>
      <protection/>
    </xf>
    <xf numFmtId="176" fontId="12" fillId="0" borderId="16" xfId="35" applyNumberFormat="1" applyFont="1" applyFill="1" applyBorder="1" applyAlignment="1" applyProtection="1">
      <alignment horizontal="right" vertical="center"/>
      <protection/>
    </xf>
    <xf numFmtId="176" fontId="12" fillId="0" borderId="17" xfId="0" applyNumberFormat="1" applyFont="1" applyFill="1" applyBorder="1" applyAlignment="1" applyProtection="1">
      <alignment horizontal="right" vertical="center"/>
      <protection/>
    </xf>
    <xf numFmtId="177" fontId="12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35" applyFont="1" applyFill="1" applyAlignment="1">
      <alignment vertical="center"/>
      <protection/>
    </xf>
    <xf numFmtId="0" fontId="7" fillId="0" borderId="11" xfId="35" applyFont="1" applyFill="1" applyBorder="1" applyAlignment="1" applyProtection="1">
      <alignment horizontal="left" vertical="center"/>
      <protection locked="0"/>
    </xf>
    <xf numFmtId="176" fontId="6" fillId="0" borderId="18" xfId="35" applyNumberFormat="1" applyFont="1" applyFill="1" applyBorder="1" applyAlignment="1" applyProtection="1">
      <alignment horizontal="right" vertical="center"/>
      <protection locked="0"/>
    </xf>
    <xf numFmtId="183" fontId="6" fillId="0" borderId="18" xfId="0" applyNumberFormat="1" applyFont="1" applyFill="1" applyBorder="1" applyAlignment="1" applyProtection="1">
      <alignment horizontal="right" vertical="center"/>
      <protection/>
    </xf>
    <xf numFmtId="176" fontId="6" fillId="0" borderId="18" xfId="0" applyNumberFormat="1" applyFont="1" applyFill="1" applyBorder="1" applyAlignment="1" applyProtection="1">
      <alignment horizontal="right" vertical="center"/>
      <protection/>
    </xf>
    <xf numFmtId="176" fontId="6" fillId="0" borderId="18" xfId="35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0" fontId="11" fillId="0" borderId="0" xfId="35" applyFont="1" applyFill="1" applyBorder="1" applyAlignment="1" applyProtection="1">
      <alignment horizontal="left" vertical="center"/>
      <protection locked="0"/>
    </xf>
    <xf numFmtId="0" fontId="11" fillId="0" borderId="11" xfId="35" applyFont="1" applyFill="1" applyBorder="1" applyAlignment="1" applyProtection="1">
      <alignment horizontal="left" vertical="center"/>
      <protection locked="0"/>
    </xf>
    <xf numFmtId="176" fontId="12" fillId="0" borderId="18" xfId="35" applyNumberFormat="1" applyFont="1" applyFill="1" applyBorder="1" applyAlignment="1" applyProtection="1">
      <alignment horizontal="right" vertical="center"/>
      <protection/>
    </xf>
    <xf numFmtId="176" fontId="12" fillId="0" borderId="18" xfId="0" applyNumberFormat="1" applyFont="1" applyFill="1" applyBorder="1" applyAlignment="1" applyProtection="1">
      <alignment horizontal="right" vertical="center"/>
      <protection/>
    </xf>
    <xf numFmtId="176" fontId="12" fillId="0" borderId="19" xfId="35" applyNumberFormat="1" applyFont="1" applyFill="1" applyBorder="1" applyAlignment="1" applyProtection="1">
      <alignment horizontal="right" vertical="center"/>
      <protection/>
    </xf>
    <xf numFmtId="176" fontId="12" fillId="0" borderId="19" xfId="0" applyNumberFormat="1" applyFont="1" applyFill="1" applyBorder="1" applyAlignment="1" applyProtection="1">
      <alignment horizontal="right" vertical="center"/>
      <protection/>
    </xf>
    <xf numFmtId="176" fontId="12" fillId="0" borderId="16" xfId="0" applyNumberFormat="1" applyFont="1" applyFill="1" applyBorder="1" applyAlignment="1" applyProtection="1">
      <alignment vertical="center"/>
      <protection/>
    </xf>
    <xf numFmtId="176" fontId="12" fillId="0" borderId="17" xfId="0" applyNumberFormat="1" applyFont="1" applyFill="1" applyBorder="1" applyAlignment="1" applyProtection="1">
      <alignment vertical="center" readingOrder="2"/>
      <protection/>
    </xf>
    <xf numFmtId="177" fontId="12" fillId="0" borderId="17" xfId="0" applyNumberFormat="1" applyFont="1" applyFill="1" applyBorder="1" applyAlignment="1" applyProtection="1">
      <alignment vertical="center" readingOrder="2"/>
      <protection/>
    </xf>
    <xf numFmtId="0" fontId="1" fillId="0" borderId="0" xfId="35" applyFont="1" applyFill="1" applyAlignment="1">
      <alignment vertical="center"/>
      <protection/>
    </xf>
    <xf numFmtId="49" fontId="7" fillId="0" borderId="11" xfId="35" applyNumberFormat="1" applyFont="1" applyFill="1" applyBorder="1" applyAlignment="1" applyProtection="1">
      <alignment horizontal="left" vertical="center" readingOrder="1"/>
      <protection locked="0"/>
    </xf>
    <xf numFmtId="176" fontId="6" fillId="0" borderId="18" xfId="0" applyNumberFormat="1" applyFont="1" applyFill="1" applyBorder="1" applyAlignment="1" applyProtection="1">
      <alignment horizontal="left" vertical="center"/>
      <protection locked="0"/>
    </xf>
    <xf numFmtId="176" fontId="6" fillId="0" borderId="18" xfId="0" applyNumberFormat="1" applyFont="1" applyFill="1" applyBorder="1" applyAlignment="1" applyProtection="1">
      <alignment horizontal="center" vertical="center"/>
      <protection/>
    </xf>
    <xf numFmtId="176" fontId="6" fillId="0" borderId="18" xfId="0" applyNumberFormat="1" applyFont="1" applyFill="1" applyBorder="1" applyAlignment="1" applyProtection="1">
      <alignment horizontal="right" vertical="center"/>
      <protection locked="0"/>
    </xf>
    <xf numFmtId="177" fontId="6" fillId="0" borderId="10" xfId="0" applyNumberFormat="1" applyFont="1" applyFill="1" applyBorder="1" applyAlignment="1" applyProtection="1">
      <alignment horizontal="right" vertical="center" readingOrder="2"/>
      <protection/>
    </xf>
    <xf numFmtId="176" fontId="12" fillId="0" borderId="18" xfId="0" applyNumberFormat="1" applyFont="1" applyFill="1" applyBorder="1" applyAlignment="1" applyProtection="1">
      <alignment vertical="center"/>
      <protection/>
    </xf>
    <xf numFmtId="0" fontId="1" fillId="0" borderId="0" xfId="35" applyFont="1" applyFill="1" applyAlignment="1" applyProtection="1">
      <alignment vertical="center"/>
      <protection/>
    </xf>
    <xf numFmtId="176" fontId="12" fillId="0" borderId="10" xfId="0" applyNumberFormat="1" applyFont="1" applyFill="1" applyBorder="1" applyAlignment="1" applyProtection="1">
      <alignment vertical="center" readingOrder="2"/>
      <protection/>
    </xf>
    <xf numFmtId="176" fontId="12" fillId="0" borderId="18" xfId="0" applyNumberFormat="1" applyFont="1" applyFill="1" applyBorder="1" applyAlignment="1" applyProtection="1">
      <alignment horizontal="center" vertical="center"/>
      <protection locked="0"/>
    </xf>
    <xf numFmtId="177" fontId="12" fillId="0" borderId="10" xfId="0" applyNumberFormat="1" applyFont="1" applyFill="1" applyBorder="1" applyAlignment="1" applyProtection="1">
      <alignment vertical="center" readingOrder="2"/>
      <protection/>
    </xf>
    <xf numFmtId="176" fontId="6" fillId="0" borderId="18" xfId="0" applyNumberFormat="1" applyFont="1" applyFill="1" applyBorder="1" applyAlignment="1" applyProtection="1">
      <alignment vertical="center"/>
      <protection/>
    </xf>
    <xf numFmtId="176" fontId="6" fillId="0" borderId="18" xfId="0" applyNumberFormat="1" applyFont="1" applyFill="1" applyBorder="1" applyAlignment="1" applyProtection="1">
      <alignment vertical="center"/>
      <protection locked="0"/>
    </xf>
    <xf numFmtId="177" fontId="6" fillId="0" borderId="10" xfId="0" applyNumberFormat="1" applyFont="1" applyFill="1" applyBorder="1" applyAlignment="1" applyProtection="1">
      <alignment vertical="center" readingOrder="2"/>
      <protection/>
    </xf>
    <xf numFmtId="176" fontId="6" fillId="0" borderId="18" xfId="0" applyNumberFormat="1" applyFont="1" applyFill="1" applyBorder="1" applyAlignment="1" applyProtection="1">
      <alignment horizontal="center" vertical="center"/>
      <protection locked="0"/>
    </xf>
    <xf numFmtId="176" fontId="12" fillId="0" borderId="19" xfId="0" applyNumberFormat="1" applyFont="1" applyFill="1" applyBorder="1" applyAlignment="1" applyProtection="1">
      <alignment vertical="center"/>
      <protection/>
    </xf>
    <xf numFmtId="177" fontId="12" fillId="0" borderId="12" xfId="0" applyNumberFormat="1" applyFont="1" applyFill="1" applyBorder="1" applyAlignment="1" applyProtection="1">
      <alignment vertical="center" readingOrder="2"/>
      <protection/>
    </xf>
    <xf numFmtId="176" fontId="15" fillId="0" borderId="18" xfId="0" applyNumberFormat="1" applyFont="1" applyFill="1" applyBorder="1" applyAlignment="1" applyProtection="1">
      <alignment horizontal="left" vertical="center"/>
      <protection locked="0"/>
    </xf>
    <xf numFmtId="0" fontId="6" fillId="0" borderId="0" xfId="33" applyFont="1" applyFill="1" applyBorder="1" applyAlignment="1" applyProtection="1">
      <alignment horizontal="left" vertical="center"/>
      <protection locked="0"/>
    </xf>
    <xf numFmtId="0" fontId="6" fillId="0" borderId="11" xfId="33" applyFont="1" applyFill="1" applyBorder="1" applyAlignment="1" applyProtection="1">
      <alignment horizontal="left" vertical="center"/>
      <protection locked="0"/>
    </xf>
    <xf numFmtId="176" fontId="6" fillId="0" borderId="10" xfId="33" applyNumberFormat="1" applyFont="1" applyFill="1" applyBorder="1" applyAlignment="1" applyProtection="1">
      <alignment horizontal="right" vertical="center"/>
      <protection locked="0"/>
    </xf>
    <xf numFmtId="176" fontId="6" fillId="0" borderId="11" xfId="33" applyNumberFormat="1" applyFont="1" applyFill="1" applyBorder="1" applyAlignment="1" applyProtection="1">
      <alignment horizontal="right" vertical="center"/>
      <protection locked="0"/>
    </xf>
    <xf numFmtId="176" fontId="6" fillId="0" borderId="0" xfId="33" applyNumberFormat="1" applyFont="1" applyFill="1" applyBorder="1" applyAlignment="1" applyProtection="1">
      <alignment horizontal="right" vertical="center"/>
      <protection locked="0"/>
    </xf>
    <xf numFmtId="0" fontId="6" fillId="0" borderId="10" xfId="33" applyFont="1" applyFill="1" applyBorder="1" applyAlignment="1" applyProtection="1">
      <alignment horizontal="center" vertical="center"/>
      <protection locked="0"/>
    </xf>
    <xf numFmtId="0" fontId="6" fillId="0" borderId="11" xfId="33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21" fillId="0" borderId="0" xfId="3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4" fillId="0" borderId="0" xfId="35" applyFont="1" applyFill="1" applyAlignment="1" applyProtection="1">
      <alignment horizontal="center" vertical="center"/>
      <protection locked="0"/>
    </xf>
    <xf numFmtId="0" fontId="11" fillId="0" borderId="0" xfId="35" applyFont="1" applyFill="1" applyBorder="1" applyAlignment="1" applyProtection="1">
      <alignment horizontal="left" vertical="center"/>
      <protection locked="0"/>
    </xf>
    <xf numFmtId="0" fontId="11" fillId="0" borderId="11" xfId="35" applyFont="1" applyFill="1" applyBorder="1" applyAlignment="1" applyProtection="1">
      <alignment horizontal="left" vertical="center"/>
      <protection locked="0"/>
    </xf>
    <xf numFmtId="0" fontId="16" fillId="0" borderId="20" xfId="35" applyFont="1" applyFill="1" applyBorder="1" applyAlignment="1" applyProtection="1">
      <alignment horizontal="distributed" vertical="center" indent="1"/>
      <protection/>
    </xf>
    <xf numFmtId="0" fontId="16" fillId="0" borderId="13" xfId="35" applyFont="1" applyFill="1" applyBorder="1" applyAlignment="1" applyProtection="1">
      <alignment horizontal="distributed" vertical="center" indent="1"/>
      <protection/>
    </xf>
    <xf numFmtId="0" fontId="16" fillId="0" borderId="21" xfId="35" applyFont="1" applyFill="1" applyBorder="1" applyAlignment="1" applyProtection="1">
      <alignment horizontal="distributed" vertical="center" indent="1"/>
      <protection/>
    </xf>
    <xf numFmtId="0" fontId="16" fillId="0" borderId="22" xfId="35" applyFont="1" applyFill="1" applyBorder="1" applyAlignment="1" applyProtection="1">
      <alignment horizontal="distributed" vertical="center" indent="1"/>
      <protection/>
    </xf>
    <xf numFmtId="0" fontId="16" fillId="0" borderId="23" xfId="35" applyFont="1" applyFill="1" applyBorder="1" applyAlignment="1" applyProtection="1">
      <alignment horizontal="distributed" vertical="center" indent="1"/>
      <protection/>
    </xf>
    <xf numFmtId="0" fontId="16" fillId="0" borderId="24" xfId="35" applyFont="1" applyFill="1" applyBorder="1" applyAlignment="1" applyProtection="1">
      <alignment horizontal="distributed" vertical="center" indent="1"/>
      <protection/>
    </xf>
    <xf numFmtId="0" fontId="7" fillId="0" borderId="21" xfId="35" applyFont="1" applyFill="1" applyBorder="1" applyAlignment="1">
      <alignment vertical="center" wrapText="1"/>
      <protection/>
    </xf>
    <xf numFmtId="0" fontId="7" fillId="0" borderId="21" xfId="0" applyFont="1" applyBorder="1" applyAlignment="1">
      <alignment vertical="center"/>
    </xf>
    <xf numFmtId="0" fontId="6" fillId="0" borderId="0" xfId="35" applyFont="1" applyFill="1" applyBorder="1" applyAlignment="1" applyProtection="1">
      <alignment horizontal="left" vertical="center"/>
      <protection locked="0"/>
    </xf>
    <xf numFmtId="0" fontId="4" fillId="0" borderId="0" xfId="35" applyFont="1" applyFill="1" applyAlignment="1" applyProtection="1">
      <alignment horizontal="center" vertical="center"/>
      <protection/>
    </xf>
    <xf numFmtId="0" fontId="15" fillId="0" borderId="25" xfId="35" applyFont="1" applyFill="1" applyBorder="1" applyAlignment="1" applyProtection="1">
      <alignment horizontal="left" vertical="top"/>
      <protection locked="0"/>
    </xf>
    <xf numFmtId="0" fontId="11" fillId="0" borderId="26" xfId="35" applyFont="1" applyFill="1" applyBorder="1" applyAlignment="1" applyProtection="1">
      <alignment horizontal="left" vertical="center"/>
      <protection locked="0"/>
    </xf>
    <xf numFmtId="0" fontId="11" fillId="0" borderId="27" xfId="35" applyFont="1" applyFill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distributed" vertical="center" indent="1"/>
      <protection/>
    </xf>
    <xf numFmtId="0" fontId="16" fillId="0" borderId="20" xfId="0" applyFont="1" applyFill="1" applyBorder="1" applyAlignment="1" applyProtection="1">
      <alignment horizontal="distributed" vertical="center" indent="1"/>
      <protection/>
    </xf>
    <xf numFmtId="0" fontId="7" fillId="0" borderId="11" xfId="35" applyFont="1" applyFill="1" applyBorder="1" applyAlignment="1" applyProtection="1">
      <alignment vertical="center" wrapText="1"/>
      <protection locked="0"/>
    </xf>
    <xf numFmtId="0" fontId="11" fillId="0" borderId="25" xfId="35" applyFont="1" applyFill="1" applyBorder="1" applyAlignment="1" applyProtection="1">
      <alignment horizontal="left" vertical="center"/>
      <protection locked="0"/>
    </xf>
    <xf numFmtId="0" fontId="11" fillId="0" borderId="28" xfId="35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34" applyFont="1" applyFill="1" applyBorder="1" applyAlignment="1" applyProtection="1">
      <alignment horizontal="left" vertical="center"/>
      <protection locked="0"/>
    </xf>
    <xf numFmtId="0" fontId="13" fillId="0" borderId="11" xfId="34" applyFont="1" applyFill="1" applyBorder="1" applyAlignment="1" applyProtection="1">
      <alignment horizontal="left"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34" applyFont="1" applyFill="1" applyBorder="1" applyAlignment="1" applyProtection="1">
      <alignment horizontal="left" vertical="center"/>
      <protection/>
    </xf>
    <xf numFmtId="0" fontId="18" fillId="0" borderId="0" xfId="34" applyFont="1" applyFill="1" applyBorder="1" applyAlignment="1" applyProtection="1">
      <alignment horizontal="left" vertical="center"/>
      <protection/>
    </xf>
    <xf numFmtId="0" fontId="18" fillId="0" borderId="11" xfId="34" applyFont="1" applyFill="1" applyBorder="1" applyAlignment="1" applyProtection="1">
      <alignment horizontal="left" vertical="center"/>
      <protection/>
    </xf>
    <xf numFmtId="0" fontId="2" fillId="0" borderId="0" xfId="33" applyFont="1" applyFill="1" applyBorder="1" applyAlignment="1" applyProtection="1">
      <alignment horizontal="left" vertical="center"/>
      <protection/>
    </xf>
    <xf numFmtId="0" fontId="13" fillId="0" borderId="11" xfId="33" applyFont="1" applyFill="1" applyBorder="1" applyAlignment="1" applyProtection="1">
      <alignment horizontal="left" vertical="center"/>
      <protection/>
    </xf>
    <xf numFmtId="176" fontId="12" fillId="0" borderId="10" xfId="33" applyNumberFormat="1" applyFont="1" applyFill="1" applyBorder="1" applyAlignment="1" applyProtection="1">
      <alignment horizontal="right" vertical="center"/>
      <protection/>
    </xf>
    <xf numFmtId="176" fontId="12" fillId="0" borderId="11" xfId="33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12" fillId="0" borderId="12" xfId="33" applyNumberFormat="1" applyFont="1" applyFill="1" applyBorder="1" applyAlignment="1" applyProtection="1">
      <alignment horizontal="right" vertical="center"/>
      <protection/>
    </xf>
    <xf numFmtId="176" fontId="12" fillId="0" borderId="28" xfId="33" applyNumberFormat="1" applyFont="1" applyFill="1" applyBorder="1" applyAlignment="1" applyProtection="1">
      <alignment horizontal="right" vertical="center"/>
      <protection/>
    </xf>
    <xf numFmtId="0" fontId="6" fillId="0" borderId="21" xfId="34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vertical="center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176" fontId="12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11" xfId="0" applyFont="1" applyFill="1" applyBorder="1" applyAlignment="1" applyProtection="1">
      <alignment horizontal="lef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33" applyFont="1" applyFill="1" applyBorder="1" applyAlignment="1" applyProtection="1">
      <alignment horizontal="left" vertical="center"/>
      <protection locked="0"/>
    </xf>
    <xf numFmtId="0" fontId="6" fillId="0" borderId="11" xfId="33" applyFont="1" applyFill="1" applyBorder="1" applyAlignment="1" applyProtection="1">
      <alignment horizontal="left" vertical="center"/>
      <protection locked="0"/>
    </xf>
    <xf numFmtId="0" fontId="11" fillId="0" borderId="25" xfId="33" applyFont="1" applyFill="1" applyBorder="1" applyAlignment="1" applyProtection="1">
      <alignment horizontal="center" vertical="center"/>
      <protection/>
    </xf>
    <xf numFmtId="0" fontId="12" fillId="0" borderId="28" xfId="33" applyFont="1" applyFill="1" applyBorder="1" applyAlignment="1" applyProtection="1">
      <alignment horizontal="center" vertical="center"/>
      <protection/>
    </xf>
    <xf numFmtId="176" fontId="12" fillId="0" borderId="25" xfId="33" applyNumberFormat="1" applyFont="1" applyFill="1" applyBorder="1" applyAlignment="1" applyProtection="1">
      <alignment horizontal="right" vertical="center"/>
      <protection/>
    </xf>
    <xf numFmtId="0" fontId="11" fillId="0" borderId="12" xfId="33" applyFont="1" applyFill="1" applyBorder="1" applyAlignment="1" applyProtection="1">
      <alignment horizontal="distributed" vertical="center" indent="1"/>
      <protection/>
    </xf>
    <xf numFmtId="0" fontId="12" fillId="0" borderId="28" xfId="33" applyFont="1" applyFill="1" applyBorder="1" applyAlignment="1" applyProtection="1">
      <alignment horizontal="distributed" vertical="center" indent="1"/>
      <protection/>
    </xf>
    <xf numFmtId="176" fontId="6" fillId="0" borderId="10" xfId="33" applyNumberFormat="1" applyFont="1" applyFill="1" applyBorder="1" applyAlignment="1" applyProtection="1">
      <alignment horizontal="right" vertical="center"/>
      <protection/>
    </xf>
    <xf numFmtId="176" fontId="6" fillId="0" borderId="11" xfId="33" applyNumberFormat="1" applyFont="1" applyFill="1" applyBorder="1" applyAlignment="1" applyProtection="1">
      <alignment horizontal="right" vertical="center"/>
      <protection/>
    </xf>
    <xf numFmtId="176" fontId="6" fillId="0" borderId="10" xfId="33" applyNumberFormat="1" applyFont="1" applyFill="1" applyBorder="1" applyAlignment="1" applyProtection="1">
      <alignment horizontal="right" vertical="center"/>
      <protection locked="0"/>
    </xf>
    <xf numFmtId="176" fontId="6" fillId="0" borderId="11" xfId="33" applyNumberFormat="1" applyFont="1" applyFill="1" applyBorder="1" applyAlignment="1" applyProtection="1">
      <alignment horizontal="right" vertical="center"/>
      <protection locked="0"/>
    </xf>
    <xf numFmtId="0" fontId="21" fillId="0" borderId="21" xfId="33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/>
    </xf>
    <xf numFmtId="0" fontId="11" fillId="0" borderId="26" xfId="33" applyFont="1" applyFill="1" applyBorder="1" applyAlignment="1" applyProtection="1">
      <alignment horizontal="distributed" vertical="center" indent="1"/>
      <protection/>
    </xf>
    <xf numFmtId="0" fontId="12" fillId="0" borderId="27" xfId="33" applyFont="1" applyFill="1" applyBorder="1" applyAlignment="1" applyProtection="1">
      <alignment horizontal="distributed" vertical="center" indent="1"/>
      <protection/>
    </xf>
    <xf numFmtId="176" fontId="12" fillId="0" borderId="10" xfId="33" applyNumberFormat="1" applyFont="1" applyFill="1" applyBorder="1" applyAlignment="1" applyProtection="1">
      <alignment horizontal="right" vertical="center"/>
      <protection locked="0"/>
    </xf>
    <xf numFmtId="176" fontId="12" fillId="0" borderId="0" xfId="33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horizontal="distributed" vertical="center" indent="1"/>
      <protection locked="0"/>
    </xf>
    <xf numFmtId="0" fontId="12" fillId="0" borderId="11" xfId="0" applyFont="1" applyFill="1" applyBorder="1" applyAlignment="1" applyProtection="1">
      <alignment horizontal="distributed" vertical="center" indent="1"/>
      <protection locked="0"/>
    </xf>
    <xf numFmtId="176" fontId="12" fillId="0" borderId="17" xfId="33" applyNumberFormat="1" applyFont="1" applyFill="1" applyBorder="1" applyAlignment="1" applyProtection="1">
      <alignment horizontal="right" vertical="center"/>
      <protection/>
    </xf>
    <xf numFmtId="176" fontId="12" fillId="0" borderId="26" xfId="33" applyNumberFormat="1" applyFont="1" applyFill="1" applyBorder="1" applyAlignment="1" applyProtection="1">
      <alignment horizontal="right" vertical="center"/>
      <protection/>
    </xf>
    <xf numFmtId="0" fontId="7" fillId="0" borderId="0" xfId="34" applyFont="1" applyFill="1" applyBorder="1" applyAlignment="1" applyProtection="1">
      <alignment horizontal="left" vertical="center"/>
      <protection locked="0"/>
    </xf>
    <xf numFmtId="0" fontId="6" fillId="0" borderId="11" xfId="34" applyFont="1" applyFill="1" applyBorder="1" applyAlignment="1" applyProtection="1">
      <alignment horizontal="left" vertical="center"/>
      <protection locked="0"/>
    </xf>
    <xf numFmtId="0" fontId="11" fillId="0" borderId="17" xfId="33" applyFont="1" applyFill="1" applyBorder="1" applyAlignment="1" applyProtection="1">
      <alignment horizontal="distributed" vertical="center" indent="1"/>
      <protection/>
    </xf>
    <xf numFmtId="176" fontId="12" fillId="0" borderId="27" xfId="33" applyNumberFormat="1" applyFont="1" applyFill="1" applyBorder="1" applyAlignment="1" applyProtection="1">
      <alignment horizontal="right" vertical="center"/>
      <protection/>
    </xf>
    <xf numFmtId="177" fontId="12" fillId="0" borderId="10" xfId="0" applyNumberFormat="1" applyFont="1" applyFill="1" applyBorder="1" applyAlignment="1" applyProtection="1">
      <alignment horizontal="right" vertical="center"/>
      <protection/>
    </xf>
    <xf numFmtId="177" fontId="12" fillId="0" borderId="0" xfId="0" applyNumberFormat="1" applyFont="1" applyFill="1" applyBorder="1" applyAlignment="1" applyProtection="1">
      <alignment horizontal="right" vertical="center"/>
      <protection/>
    </xf>
    <xf numFmtId="177" fontId="12" fillId="0" borderId="12" xfId="0" applyNumberFormat="1" applyFont="1" applyFill="1" applyBorder="1" applyAlignment="1" applyProtection="1">
      <alignment horizontal="right" vertical="center"/>
      <protection/>
    </xf>
    <xf numFmtId="177" fontId="12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0" xfId="33" applyFont="1" applyAlignment="1" applyProtection="1">
      <alignment horizontal="center" vertical="center"/>
      <protection locked="0"/>
    </xf>
    <xf numFmtId="0" fontId="19" fillId="0" borderId="0" xfId="33" applyFont="1" applyAlignment="1" applyProtection="1">
      <alignment horizontal="center" vertical="center"/>
      <protection locked="0"/>
    </xf>
    <xf numFmtId="0" fontId="19" fillId="0" borderId="0" xfId="33" applyFont="1" applyAlignment="1" applyProtection="1">
      <alignment horizontal="center" vertical="center"/>
      <protection/>
    </xf>
    <xf numFmtId="0" fontId="15" fillId="0" borderId="0" xfId="33" applyFont="1" applyBorder="1" applyAlignment="1" applyProtection="1">
      <alignment horizontal="center" vertical="top"/>
      <protection locked="0"/>
    </xf>
    <xf numFmtId="0" fontId="15" fillId="0" borderId="25" xfId="33" applyFont="1" applyBorder="1" applyAlignment="1" applyProtection="1">
      <alignment horizontal="center" vertical="top"/>
      <protection locked="0"/>
    </xf>
    <xf numFmtId="0" fontId="16" fillId="0" borderId="25" xfId="33" applyFont="1" applyBorder="1" applyAlignment="1" applyProtection="1">
      <alignment horizontal="right"/>
      <protection/>
    </xf>
    <xf numFmtId="0" fontId="15" fillId="0" borderId="25" xfId="33" applyFont="1" applyBorder="1" applyAlignment="1" applyProtection="1">
      <alignment horizontal="right"/>
      <protection/>
    </xf>
    <xf numFmtId="177" fontId="12" fillId="0" borderId="10" xfId="33" applyNumberFormat="1" applyFont="1" applyFill="1" applyBorder="1" applyAlignment="1" applyProtection="1">
      <alignment horizontal="right" vertical="center"/>
      <protection/>
    </xf>
    <xf numFmtId="177" fontId="12" fillId="0" borderId="0" xfId="33" applyNumberFormat="1" applyFont="1" applyFill="1" applyBorder="1" applyAlignment="1" applyProtection="1">
      <alignment horizontal="right" vertical="center"/>
      <protection/>
    </xf>
    <xf numFmtId="177" fontId="6" fillId="0" borderId="10" xfId="33" applyNumberFormat="1" applyFont="1" applyFill="1" applyBorder="1" applyAlignment="1" applyProtection="1">
      <alignment horizontal="right" vertical="center"/>
      <protection/>
    </xf>
    <xf numFmtId="177" fontId="6" fillId="0" borderId="0" xfId="33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33" applyFont="1" applyBorder="1" applyAlignment="1" applyProtection="1">
      <alignment horizontal="center" vertical="center"/>
      <protection/>
    </xf>
    <xf numFmtId="0" fontId="15" fillId="0" borderId="29" xfId="33" applyFont="1" applyBorder="1" applyAlignment="1" applyProtection="1">
      <alignment horizontal="center" vertical="center"/>
      <protection/>
    </xf>
    <xf numFmtId="177" fontId="12" fillId="0" borderId="17" xfId="33" applyNumberFormat="1" applyFont="1" applyFill="1" applyBorder="1" applyAlignment="1" applyProtection="1">
      <alignment horizontal="right" vertical="center"/>
      <protection/>
    </xf>
    <xf numFmtId="177" fontId="12" fillId="0" borderId="26" xfId="33" applyNumberFormat="1" applyFont="1" applyFill="1" applyBorder="1" applyAlignment="1" applyProtection="1">
      <alignment horizontal="right" vertical="center"/>
      <protection/>
    </xf>
    <xf numFmtId="0" fontId="16" fillId="0" borderId="15" xfId="33" applyFont="1" applyBorder="1" applyAlignment="1" applyProtection="1">
      <alignment horizontal="distributed" vertical="center" indent="1"/>
      <protection/>
    </xf>
    <xf numFmtId="0" fontId="15" fillId="0" borderId="30" xfId="33" applyFont="1" applyBorder="1" applyAlignment="1" applyProtection="1">
      <alignment horizontal="distributed" vertical="center" indent="1"/>
      <protection/>
    </xf>
    <xf numFmtId="0" fontId="18" fillId="0" borderId="0" xfId="33" applyFont="1" applyFill="1" applyBorder="1" applyAlignment="1" applyProtection="1">
      <alignment horizontal="left" vertical="center"/>
      <protection locked="0"/>
    </xf>
    <xf numFmtId="0" fontId="18" fillId="0" borderId="11" xfId="33" applyFont="1" applyFill="1" applyBorder="1" applyAlignment="1" applyProtection="1">
      <alignment horizontal="left" vertical="center"/>
      <protection locked="0"/>
    </xf>
    <xf numFmtId="0" fontId="16" fillId="0" borderId="31" xfId="0" applyFont="1" applyBorder="1" applyAlignment="1" applyProtection="1">
      <alignment horizontal="distributed" vertical="center" wrapText="1" indent="1"/>
      <protection/>
    </xf>
    <xf numFmtId="0" fontId="16" fillId="0" borderId="22" xfId="0" applyFont="1" applyBorder="1" applyAlignment="1" applyProtection="1">
      <alignment horizontal="distributed" vertical="center" indent="1"/>
      <protection/>
    </xf>
    <xf numFmtId="0" fontId="16" fillId="0" borderId="32" xfId="0" applyFont="1" applyBorder="1" applyAlignment="1" applyProtection="1">
      <alignment horizontal="distributed" vertical="center" indent="1"/>
      <protection/>
    </xf>
    <xf numFmtId="0" fontId="16" fillId="0" borderId="24" xfId="0" applyFont="1" applyBorder="1" applyAlignment="1" applyProtection="1">
      <alignment horizontal="distributed" vertical="center" indent="1"/>
      <protection/>
    </xf>
    <xf numFmtId="176" fontId="12" fillId="0" borderId="10" xfId="0" applyNumberFormat="1" applyFont="1" applyFill="1" applyBorder="1" applyAlignment="1" applyProtection="1">
      <alignment horizontal="right" vertical="center"/>
      <protection locked="0"/>
    </xf>
    <xf numFmtId="176" fontId="12" fillId="0" borderId="11" xfId="0" applyNumberFormat="1" applyFont="1" applyFill="1" applyBorder="1" applyAlignment="1" applyProtection="1">
      <alignment horizontal="right" vertical="center"/>
      <protection locked="0"/>
    </xf>
    <xf numFmtId="176" fontId="12" fillId="0" borderId="12" xfId="0" applyNumberFormat="1" applyFont="1" applyFill="1" applyBorder="1" applyAlignment="1" applyProtection="1">
      <alignment horizontal="right" vertical="center"/>
      <protection/>
    </xf>
    <xf numFmtId="176" fontId="12" fillId="0" borderId="28" xfId="0" applyNumberFormat="1" applyFont="1" applyFill="1" applyBorder="1" applyAlignment="1" applyProtection="1">
      <alignment horizontal="right" vertical="center"/>
      <protection/>
    </xf>
    <xf numFmtId="0" fontId="16" fillId="0" borderId="13" xfId="33" applyFont="1" applyFill="1" applyBorder="1" applyAlignment="1" applyProtection="1">
      <alignment horizontal="center" vertical="center"/>
      <protection/>
    </xf>
    <xf numFmtId="0" fontId="15" fillId="0" borderId="33" xfId="33" applyFont="1" applyFill="1" applyBorder="1" applyAlignment="1" applyProtection="1">
      <alignment horizontal="center" vertical="center"/>
      <protection/>
    </xf>
    <xf numFmtId="0" fontId="16" fillId="0" borderId="34" xfId="33" applyFont="1" applyFill="1" applyBorder="1" applyAlignment="1" applyProtection="1">
      <alignment horizontal="center" vertical="center"/>
      <protection/>
    </xf>
    <xf numFmtId="0" fontId="16" fillId="0" borderId="25" xfId="33" applyFont="1" applyFill="1" applyBorder="1" applyAlignment="1" applyProtection="1">
      <alignment horizontal="right"/>
      <protection/>
    </xf>
    <xf numFmtId="0" fontId="15" fillId="0" borderId="25" xfId="33" applyFont="1" applyFill="1" applyBorder="1" applyAlignment="1" applyProtection="1">
      <alignment horizontal="right"/>
      <protection/>
    </xf>
    <xf numFmtId="0" fontId="15" fillId="0" borderId="34" xfId="33" applyFont="1" applyFill="1" applyBorder="1" applyAlignment="1" applyProtection="1">
      <alignment horizontal="center" vertical="center"/>
      <protection/>
    </xf>
    <xf numFmtId="0" fontId="15" fillId="0" borderId="25" xfId="33" applyFont="1" applyFill="1" applyBorder="1" applyAlignment="1" applyProtection="1">
      <alignment horizontal="center" vertical="center"/>
      <protection locked="0"/>
    </xf>
    <xf numFmtId="0" fontId="17" fillId="0" borderId="25" xfId="34" applyFont="1" applyFill="1" applyBorder="1" applyAlignment="1" applyProtection="1">
      <alignment horizontal="left" vertical="center"/>
      <protection/>
    </xf>
    <xf numFmtId="0" fontId="18" fillId="0" borderId="25" xfId="34" applyFont="1" applyFill="1" applyBorder="1" applyAlignment="1" applyProtection="1">
      <alignment horizontal="left" vertical="center"/>
      <protection/>
    </xf>
    <xf numFmtId="0" fontId="18" fillId="0" borderId="28" xfId="34" applyFont="1" applyFill="1" applyBorder="1" applyAlignment="1" applyProtection="1">
      <alignment horizontal="left" vertical="center"/>
      <protection/>
    </xf>
    <xf numFmtId="0" fontId="16" fillId="0" borderId="31" xfId="33" applyFont="1" applyBorder="1" applyAlignment="1" applyProtection="1">
      <alignment horizontal="distributed" vertical="center" wrapText="1" indent="1"/>
      <protection/>
    </xf>
    <xf numFmtId="0" fontId="15" fillId="0" borderId="22" xfId="33" applyFont="1" applyBorder="1" applyAlignment="1" applyProtection="1">
      <alignment horizontal="distributed" vertical="center" indent="1"/>
      <protection/>
    </xf>
    <xf numFmtId="0" fontId="15" fillId="0" borderId="32" xfId="33" applyFont="1" applyBorder="1" applyAlignment="1" applyProtection="1">
      <alignment horizontal="distributed" vertical="center" indent="1"/>
      <protection/>
    </xf>
    <xf numFmtId="0" fontId="15" fillId="0" borderId="24" xfId="33" applyFont="1" applyBorder="1" applyAlignment="1" applyProtection="1">
      <alignment horizontal="distributed" vertical="center" indent="1"/>
      <protection/>
    </xf>
    <xf numFmtId="0" fontId="16" fillId="0" borderId="13" xfId="33" applyFont="1" applyBorder="1" applyAlignment="1" applyProtection="1">
      <alignment horizontal="distributed" vertical="center" indent="1"/>
      <protection/>
    </xf>
    <xf numFmtId="0" fontId="8" fillId="0" borderId="34" xfId="33" applyFont="1" applyBorder="1">
      <alignment vertical="center"/>
      <protection/>
    </xf>
    <xf numFmtId="0" fontId="16" fillId="0" borderId="21" xfId="33" applyFont="1" applyBorder="1" applyAlignment="1" applyProtection="1">
      <alignment horizontal="distributed" vertical="center" indent="1"/>
      <protection/>
    </xf>
    <xf numFmtId="0" fontId="15" fillId="0" borderId="21" xfId="33" applyFont="1" applyBorder="1" applyAlignment="1" applyProtection="1">
      <alignment horizontal="distributed" vertical="center" indent="1"/>
      <protection/>
    </xf>
    <xf numFmtId="0" fontId="15" fillId="0" borderId="23" xfId="33" applyFont="1" applyBorder="1" applyAlignment="1" applyProtection="1">
      <alignment horizontal="distributed" vertical="center" indent="1"/>
      <protection/>
    </xf>
    <xf numFmtId="0" fontId="17" fillId="0" borderId="26" xfId="33" applyFont="1" applyFill="1" applyBorder="1" applyAlignment="1" applyProtection="1">
      <alignment horizontal="left" vertical="center"/>
      <protection/>
    </xf>
    <xf numFmtId="0" fontId="18" fillId="0" borderId="26" xfId="33" applyFont="1" applyFill="1" applyBorder="1" applyAlignment="1" applyProtection="1">
      <alignment horizontal="left" vertical="center"/>
      <protection/>
    </xf>
    <xf numFmtId="0" fontId="18" fillId="0" borderId="27" xfId="33" applyFont="1" applyFill="1" applyBorder="1" applyAlignment="1" applyProtection="1">
      <alignment horizontal="left" vertical="center"/>
      <protection/>
    </xf>
    <xf numFmtId="0" fontId="18" fillId="0" borderId="0" xfId="33" applyFont="1" applyFill="1" applyBorder="1" applyAlignment="1" applyProtection="1">
      <alignment horizontal="left" vertical="center"/>
      <protection/>
    </xf>
    <xf numFmtId="0" fontId="18" fillId="0" borderId="11" xfId="33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>
      <alignment horizontal="right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莊守耕(改)" xfId="33"/>
    <cellStyle name="一般_Sheet1" xfId="34"/>
    <cellStyle name="一般_餘絀表及撥補表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37890625" style="21" customWidth="1"/>
    <col min="2" max="2" width="22.00390625" style="21" customWidth="1"/>
    <col min="3" max="3" width="15.375" style="21" customWidth="1"/>
    <col min="4" max="4" width="7.375" style="21" customWidth="1"/>
    <col min="5" max="5" width="16.375" style="21" customWidth="1"/>
    <col min="6" max="6" width="7.50390625" style="21" customWidth="1"/>
    <col min="7" max="7" width="16.375" style="21" customWidth="1"/>
    <col min="8" max="8" width="10.00390625" style="21" customWidth="1"/>
    <col min="9" max="16384" width="9.00390625" style="21" customWidth="1"/>
  </cols>
  <sheetData>
    <row r="1" spans="1:8" ht="27" customHeight="1">
      <c r="A1" s="75" t="s">
        <v>76</v>
      </c>
      <c r="B1" s="75"/>
      <c r="C1" s="75"/>
      <c r="D1" s="75"/>
      <c r="E1" s="75"/>
      <c r="F1" s="75"/>
      <c r="G1" s="75"/>
      <c r="H1" s="75"/>
    </row>
    <row r="2" spans="1:8" ht="17.25" customHeight="1">
      <c r="A2" s="22"/>
      <c r="B2" s="87"/>
      <c r="C2" s="87"/>
      <c r="D2" s="87"/>
      <c r="E2" s="87"/>
      <c r="F2" s="87"/>
      <c r="G2" s="87"/>
      <c r="H2" s="87"/>
    </row>
    <row r="3" spans="1:8" ht="20.25" thickBot="1">
      <c r="A3" s="22"/>
      <c r="B3" s="23"/>
      <c r="C3" s="88" t="s">
        <v>92</v>
      </c>
      <c r="D3" s="88"/>
      <c r="E3" s="88"/>
      <c r="F3" s="88"/>
      <c r="G3" s="88"/>
      <c r="H3" s="88"/>
    </row>
    <row r="4" spans="1:8" ht="18.75" customHeight="1">
      <c r="A4" s="80" t="s">
        <v>3</v>
      </c>
      <c r="B4" s="81"/>
      <c r="C4" s="91" t="s">
        <v>7</v>
      </c>
      <c r="D4" s="91"/>
      <c r="E4" s="78" t="s">
        <v>4</v>
      </c>
      <c r="F4" s="78"/>
      <c r="G4" s="78" t="s">
        <v>78</v>
      </c>
      <c r="H4" s="79"/>
    </row>
    <row r="5" spans="1:8" ht="18.75" customHeight="1">
      <c r="A5" s="82"/>
      <c r="B5" s="83"/>
      <c r="C5" s="24" t="s">
        <v>45</v>
      </c>
      <c r="D5" s="25" t="s">
        <v>1</v>
      </c>
      <c r="E5" s="24" t="s">
        <v>45</v>
      </c>
      <c r="F5" s="25" t="s">
        <v>1</v>
      </c>
      <c r="G5" s="24" t="s">
        <v>45</v>
      </c>
      <c r="H5" s="26" t="s">
        <v>1</v>
      </c>
    </row>
    <row r="6" spans="1:8" ht="17.25" customHeight="1">
      <c r="A6" s="89" t="s">
        <v>46</v>
      </c>
      <c r="B6" s="90"/>
      <c r="C6" s="27">
        <f>C7+C8</f>
        <v>22202859000</v>
      </c>
      <c r="D6" s="28">
        <f aca="true" t="shared" si="0" ref="D6:D17">C6/C$6*100</f>
        <v>100</v>
      </c>
      <c r="E6" s="27">
        <f>E7+E8</f>
        <v>11067490838</v>
      </c>
      <c r="F6" s="28">
        <f aca="true" t="shared" si="1" ref="F6:F17">E6/E$6*100</f>
        <v>100</v>
      </c>
      <c r="G6" s="27">
        <f>G7+G8</f>
        <v>-11135368162</v>
      </c>
      <c r="H6" s="29">
        <f>IF(C6=0,0,ABS(G6/C6*100))</f>
        <v>50.152857170331075</v>
      </c>
    </row>
    <row r="7" spans="1:8" ht="17.25" customHeight="1">
      <c r="A7" s="30"/>
      <c r="B7" s="31" t="s">
        <v>47</v>
      </c>
      <c r="C7" s="32">
        <v>22202859000</v>
      </c>
      <c r="D7" s="33">
        <f t="shared" si="0"/>
        <v>100</v>
      </c>
      <c r="E7" s="32">
        <v>11052612693</v>
      </c>
      <c r="F7" s="34">
        <f t="shared" si="1"/>
        <v>99.86556894224915</v>
      </c>
      <c r="G7" s="35">
        <f>E7-C7</f>
        <v>-11150246307</v>
      </c>
      <c r="H7" s="36">
        <f aca="true" t="shared" si="2" ref="H7:H17">IF(C7=0,0,ABS(G7/C7*100))</f>
        <v>50.21986721169558</v>
      </c>
    </row>
    <row r="8" spans="1:8" ht="17.25" customHeight="1">
      <c r="A8" s="30"/>
      <c r="B8" s="31" t="s">
        <v>68</v>
      </c>
      <c r="C8" s="32">
        <v>0</v>
      </c>
      <c r="D8" s="34">
        <f t="shared" si="0"/>
        <v>0</v>
      </c>
      <c r="E8" s="32">
        <v>14878145</v>
      </c>
      <c r="F8" s="34">
        <f t="shared" si="1"/>
        <v>0.13443105775083364</v>
      </c>
      <c r="G8" s="35">
        <f>E8-C8</f>
        <v>14878145</v>
      </c>
      <c r="H8" s="36">
        <f t="shared" si="2"/>
        <v>0</v>
      </c>
    </row>
    <row r="9" spans="1:8" ht="17.25" customHeight="1">
      <c r="A9" s="76" t="s">
        <v>48</v>
      </c>
      <c r="B9" s="77"/>
      <c r="C9" s="39">
        <f>C10+C11+C12</f>
        <v>1394349000</v>
      </c>
      <c r="D9" s="40">
        <f t="shared" si="0"/>
        <v>6.280042583705099</v>
      </c>
      <c r="E9" s="39">
        <f>E10+E11+E12</f>
        <v>16753993597</v>
      </c>
      <c r="F9" s="40">
        <f>E9/E$6*100</f>
        <v>151.38023461899343</v>
      </c>
      <c r="G9" s="39">
        <f>G10+G11+G12</f>
        <v>15359644597</v>
      </c>
      <c r="H9" s="8">
        <f t="shared" si="2"/>
        <v>1101.56385503199</v>
      </c>
    </row>
    <row r="10" spans="1:8" ht="17.25" customHeight="1">
      <c r="A10" s="30"/>
      <c r="B10" s="31" t="s">
        <v>49</v>
      </c>
      <c r="C10" s="32">
        <v>596950000</v>
      </c>
      <c r="D10" s="33">
        <f t="shared" si="0"/>
        <v>2.6886177136016585</v>
      </c>
      <c r="E10" s="32">
        <v>16055236911</v>
      </c>
      <c r="F10" s="34">
        <f t="shared" si="1"/>
        <v>145.0666383736653</v>
      </c>
      <c r="G10" s="35">
        <f>E10-C10</f>
        <v>15458286911</v>
      </c>
      <c r="H10" s="36">
        <f t="shared" si="2"/>
        <v>2589.544670575425</v>
      </c>
    </row>
    <row r="11" spans="1:8" ht="17.25" customHeight="1">
      <c r="A11" s="30"/>
      <c r="B11" s="31" t="s">
        <v>50</v>
      </c>
      <c r="C11" s="32">
        <v>797270000</v>
      </c>
      <c r="D11" s="34">
        <f>C11/C$6*100</f>
        <v>3.590843863846543</v>
      </c>
      <c r="E11" s="32">
        <v>650884093</v>
      </c>
      <c r="F11" s="34">
        <f t="shared" si="1"/>
        <v>5.881044787181598</v>
      </c>
      <c r="G11" s="35">
        <f>E11-C11</f>
        <v>-146385907</v>
      </c>
      <c r="H11" s="36">
        <f t="shared" si="2"/>
        <v>18.360894928945026</v>
      </c>
    </row>
    <row r="12" spans="1:8" ht="17.25" customHeight="1">
      <c r="A12" s="30"/>
      <c r="B12" s="31" t="s">
        <v>51</v>
      </c>
      <c r="C12" s="32">
        <v>129000</v>
      </c>
      <c r="D12" s="11" t="s">
        <v>52</v>
      </c>
      <c r="E12" s="32">
        <v>47872593</v>
      </c>
      <c r="F12" s="34">
        <f t="shared" si="1"/>
        <v>0.4325514581465064</v>
      </c>
      <c r="G12" s="35">
        <f>E12-C12</f>
        <v>47743593</v>
      </c>
      <c r="H12" s="36">
        <f t="shared" si="2"/>
        <v>37010.537209302325</v>
      </c>
    </row>
    <row r="13" spans="1:8" ht="17.25" customHeight="1">
      <c r="A13" s="76" t="s">
        <v>90</v>
      </c>
      <c r="B13" s="77"/>
      <c r="C13" s="39">
        <f>C6-C9</f>
        <v>20808510000</v>
      </c>
      <c r="D13" s="40">
        <f t="shared" si="0"/>
        <v>93.7199574162949</v>
      </c>
      <c r="E13" s="39">
        <f>E6-E9</f>
        <v>-5686502759</v>
      </c>
      <c r="F13" s="40">
        <f>E13/E$6*100</f>
        <v>-51.38023461899341</v>
      </c>
      <c r="G13" s="39">
        <f>G6-G9</f>
        <v>-26495012759</v>
      </c>
      <c r="H13" s="8">
        <f t="shared" si="2"/>
        <v>127.32777483346958</v>
      </c>
    </row>
    <row r="14" spans="1:8" ht="17.25" customHeight="1">
      <c r="A14" s="76" t="s">
        <v>53</v>
      </c>
      <c r="B14" s="77"/>
      <c r="C14" s="32"/>
      <c r="D14" s="40">
        <f t="shared" si="0"/>
        <v>0</v>
      </c>
      <c r="E14" s="39">
        <f>SUM(E15)</f>
        <v>-850579032</v>
      </c>
      <c r="F14" s="40">
        <f t="shared" si="1"/>
        <v>-7.685382752516537</v>
      </c>
      <c r="G14" s="39">
        <f>SUM(G15)</f>
        <v>-850579032</v>
      </c>
      <c r="H14" s="8">
        <f t="shared" si="2"/>
        <v>0</v>
      </c>
    </row>
    <row r="15" spans="1:8" ht="17.25" customHeight="1">
      <c r="A15" s="30"/>
      <c r="B15" s="93" t="s">
        <v>54</v>
      </c>
      <c r="C15" s="32">
        <v>0</v>
      </c>
      <c r="D15" s="40">
        <f t="shared" si="0"/>
        <v>0</v>
      </c>
      <c r="E15" s="32">
        <v>-850579032</v>
      </c>
      <c r="F15" s="34">
        <f t="shared" si="1"/>
        <v>-7.685382752516537</v>
      </c>
      <c r="G15" s="32">
        <f>E15-C15</f>
        <v>-850579032</v>
      </c>
      <c r="H15" s="8">
        <f t="shared" si="2"/>
        <v>0</v>
      </c>
    </row>
    <row r="16" spans="1:8" ht="17.25" customHeight="1">
      <c r="A16" s="30"/>
      <c r="B16" s="93"/>
      <c r="C16" s="32"/>
      <c r="D16" s="40"/>
      <c r="E16" s="32"/>
      <c r="F16" s="34"/>
      <c r="G16" s="32"/>
      <c r="H16" s="8"/>
    </row>
    <row r="17" spans="1:8" ht="17.25" customHeight="1">
      <c r="A17" s="76" t="s">
        <v>89</v>
      </c>
      <c r="B17" s="77"/>
      <c r="C17" s="39">
        <f>SUM(C13:C14)</f>
        <v>20808510000</v>
      </c>
      <c r="D17" s="40">
        <f t="shared" si="0"/>
        <v>93.7199574162949</v>
      </c>
      <c r="E17" s="39">
        <f>SUM(E13:E14)</f>
        <v>-6537081791</v>
      </c>
      <c r="F17" s="40">
        <f t="shared" si="1"/>
        <v>-59.06561737150995</v>
      </c>
      <c r="G17" s="39">
        <f>SUM(G13:G14)</f>
        <v>-27345591791</v>
      </c>
      <c r="H17" s="8">
        <f t="shared" si="2"/>
        <v>131.41542470364288</v>
      </c>
    </row>
    <row r="18" spans="1:8" ht="17.25" customHeight="1">
      <c r="A18" s="37"/>
      <c r="B18" s="38"/>
      <c r="C18" s="39"/>
      <c r="D18" s="40"/>
      <c r="E18" s="39"/>
      <c r="F18" s="40"/>
      <c r="G18" s="39"/>
      <c r="H18" s="8"/>
    </row>
    <row r="19" spans="1:8" ht="17.25" customHeight="1">
      <c r="A19" s="37"/>
      <c r="B19" s="38"/>
      <c r="C19" s="39"/>
      <c r="D19" s="40"/>
      <c r="E19" s="39"/>
      <c r="F19" s="40"/>
      <c r="G19" s="39"/>
      <c r="H19" s="8"/>
    </row>
    <row r="20" spans="1:8" ht="17.25" customHeight="1" thickBot="1">
      <c r="A20" s="94"/>
      <c r="B20" s="95"/>
      <c r="C20" s="41"/>
      <c r="D20" s="42"/>
      <c r="E20" s="41"/>
      <c r="F20" s="42"/>
      <c r="G20" s="41"/>
      <c r="H20" s="14"/>
    </row>
    <row r="21" spans="1:8" ht="16.5">
      <c r="A21" s="84" t="s">
        <v>72</v>
      </c>
      <c r="B21" s="85"/>
      <c r="C21" s="85"/>
      <c r="D21" s="85"/>
      <c r="E21" s="85"/>
      <c r="F21" s="85"/>
      <c r="G21" s="85"/>
      <c r="H21" s="85"/>
    </row>
    <row r="22" spans="1:8" ht="16.5">
      <c r="A22" s="22"/>
      <c r="B22" s="86"/>
      <c r="C22" s="86"/>
      <c r="D22" s="86"/>
      <c r="E22" s="86"/>
      <c r="F22" s="86"/>
      <c r="G22" s="86"/>
      <c r="H22" s="86"/>
    </row>
    <row r="23" spans="1:8" ht="16.5">
      <c r="A23" s="22"/>
      <c r="B23" s="22"/>
      <c r="C23" s="22"/>
      <c r="D23" s="22"/>
      <c r="E23" s="22"/>
      <c r="F23" s="22"/>
      <c r="G23" s="22"/>
      <c r="H23" s="22"/>
    </row>
    <row r="24" spans="1:8" ht="16.5">
      <c r="A24" s="22"/>
      <c r="B24" s="22"/>
      <c r="C24" s="22"/>
      <c r="D24" s="22"/>
      <c r="E24" s="22"/>
      <c r="F24" s="22"/>
      <c r="G24" s="22"/>
      <c r="H24" s="22"/>
    </row>
    <row r="25" spans="1:8" ht="27" customHeight="1">
      <c r="A25" s="75" t="s">
        <v>77</v>
      </c>
      <c r="B25" s="75"/>
      <c r="C25" s="75"/>
      <c r="D25" s="75"/>
      <c r="E25" s="75"/>
      <c r="F25" s="75"/>
      <c r="G25" s="75"/>
      <c r="H25" s="75"/>
    </row>
    <row r="26" spans="1:8" ht="17.25" customHeight="1">
      <c r="A26" s="22"/>
      <c r="B26" s="87"/>
      <c r="C26" s="87"/>
      <c r="D26" s="87"/>
      <c r="E26" s="87"/>
      <c r="F26" s="87"/>
      <c r="G26" s="87"/>
      <c r="H26" s="87"/>
    </row>
    <row r="27" spans="1:8" ht="20.25" thickBot="1">
      <c r="A27" s="22"/>
      <c r="B27" s="23"/>
      <c r="C27" s="88" t="s">
        <v>92</v>
      </c>
      <c r="D27" s="88"/>
      <c r="E27" s="88"/>
      <c r="F27" s="88"/>
      <c r="G27" s="88"/>
      <c r="H27" s="88"/>
    </row>
    <row r="28" spans="1:8" ht="18.75" customHeight="1">
      <c r="A28" s="80" t="s">
        <v>55</v>
      </c>
      <c r="B28" s="81"/>
      <c r="C28" s="92" t="s">
        <v>56</v>
      </c>
      <c r="D28" s="92"/>
      <c r="E28" s="78" t="s">
        <v>57</v>
      </c>
      <c r="F28" s="78"/>
      <c r="G28" s="78" t="s">
        <v>79</v>
      </c>
      <c r="H28" s="79"/>
    </row>
    <row r="29" spans="1:8" ht="18.75" customHeight="1">
      <c r="A29" s="82"/>
      <c r="B29" s="83"/>
      <c r="C29" s="24" t="s">
        <v>45</v>
      </c>
      <c r="D29" s="25" t="s">
        <v>1</v>
      </c>
      <c r="E29" s="24" t="s">
        <v>45</v>
      </c>
      <c r="F29" s="25" t="s">
        <v>1</v>
      </c>
      <c r="G29" s="24" t="s">
        <v>45</v>
      </c>
      <c r="H29" s="26" t="s">
        <v>1</v>
      </c>
    </row>
    <row r="30" spans="1:8" ht="17.25" customHeight="1">
      <c r="A30" s="89" t="s">
        <v>58</v>
      </c>
      <c r="B30" s="90"/>
      <c r="C30" s="43">
        <f>C31</f>
        <v>20808510000</v>
      </c>
      <c r="D30" s="44">
        <f>C30/C$30*100</f>
        <v>100</v>
      </c>
      <c r="E30" s="43">
        <f>E31</f>
        <v>0</v>
      </c>
      <c r="F30" s="44"/>
      <c r="G30" s="43">
        <f>G31</f>
        <v>-20808510000</v>
      </c>
      <c r="H30" s="45">
        <f aca="true" t="shared" si="3" ref="H30:H39">IF(C30=0,0,ABS(G30/C30*100))</f>
        <v>100</v>
      </c>
    </row>
    <row r="31" spans="1:8" ht="17.25" customHeight="1">
      <c r="A31" s="46"/>
      <c r="B31" s="47" t="s">
        <v>59</v>
      </c>
      <c r="C31" s="48">
        <v>20808510000</v>
      </c>
      <c r="D31" s="49">
        <f>C31/C$30*100</f>
        <v>100</v>
      </c>
      <c r="E31" s="50"/>
      <c r="F31" s="49"/>
      <c r="G31" s="34">
        <f>E31-C31</f>
        <v>-20808510000</v>
      </c>
      <c r="H31" s="51">
        <f t="shared" si="3"/>
        <v>100</v>
      </c>
    </row>
    <row r="32" spans="1:8" ht="17.25" customHeight="1">
      <c r="A32" s="76" t="s">
        <v>60</v>
      </c>
      <c r="B32" s="77"/>
      <c r="C32" s="52">
        <f>C33</f>
        <v>20808510000</v>
      </c>
      <c r="D32" s="52">
        <f>C32/C$30*100</f>
        <v>100</v>
      </c>
      <c r="E32" s="52">
        <f>E33</f>
        <v>0</v>
      </c>
      <c r="F32" s="52"/>
      <c r="G32" s="52">
        <f>G33</f>
        <v>-20808510000</v>
      </c>
      <c r="H32" s="1">
        <f t="shared" si="3"/>
        <v>100</v>
      </c>
    </row>
    <row r="33" spans="1:8" ht="17.25" customHeight="1">
      <c r="A33" s="53"/>
      <c r="B33" s="31" t="s">
        <v>61</v>
      </c>
      <c r="C33" s="48">
        <v>20808510000</v>
      </c>
      <c r="D33" s="49">
        <f>C33/C$30*100</f>
        <v>100</v>
      </c>
      <c r="E33" s="50"/>
      <c r="F33" s="49"/>
      <c r="G33" s="34">
        <f aca="true" t="shared" si="4" ref="G33:G38">E33-C33</f>
        <v>-20808510000</v>
      </c>
      <c r="H33" s="51">
        <f t="shared" si="3"/>
        <v>100</v>
      </c>
    </row>
    <row r="34" spans="1:8" ht="17.25" customHeight="1">
      <c r="A34" s="76" t="s">
        <v>62</v>
      </c>
      <c r="B34" s="77"/>
      <c r="C34" s="52">
        <f>C30-C32</f>
        <v>0</v>
      </c>
      <c r="D34" s="52">
        <f>C34/C$30*100</f>
        <v>0</v>
      </c>
      <c r="E34" s="52">
        <f>E30-E32</f>
        <v>0</v>
      </c>
      <c r="F34" s="52"/>
      <c r="G34" s="52">
        <f t="shared" si="4"/>
        <v>0</v>
      </c>
      <c r="H34" s="8">
        <f t="shared" si="3"/>
        <v>0</v>
      </c>
    </row>
    <row r="35" spans="1:8" ht="17.25" customHeight="1">
      <c r="A35" s="76" t="s">
        <v>63</v>
      </c>
      <c r="B35" s="77"/>
      <c r="C35" s="48"/>
      <c r="D35" s="54"/>
      <c r="E35" s="55">
        <f>E36</f>
        <v>5686502759</v>
      </c>
      <c r="F35" s="52">
        <f>IF(E35=0,0,ABS(E35/E35*100))</f>
        <v>100</v>
      </c>
      <c r="G35" s="55">
        <f>G36</f>
        <v>5686502759</v>
      </c>
      <c r="H35" s="56">
        <f t="shared" si="3"/>
        <v>0</v>
      </c>
    </row>
    <row r="36" spans="1:8" ht="17.25" customHeight="1">
      <c r="A36" s="71"/>
      <c r="B36" s="47" t="s">
        <v>64</v>
      </c>
      <c r="C36" s="52"/>
      <c r="D36" s="57"/>
      <c r="E36" s="57">
        <v>5686502759</v>
      </c>
      <c r="F36" s="8">
        <f>IF(E35=0,0,ABS(E36/E35*100))</f>
        <v>100</v>
      </c>
      <c r="G36" s="34">
        <f t="shared" si="4"/>
        <v>5686502759</v>
      </c>
      <c r="H36" s="51">
        <f t="shared" si="3"/>
        <v>0</v>
      </c>
    </row>
    <row r="37" spans="1:8" ht="17.25" customHeight="1">
      <c r="A37" s="76" t="s">
        <v>65</v>
      </c>
      <c r="B37" s="77"/>
      <c r="C37" s="52">
        <v>0</v>
      </c>
      <c r="D37" s="52"/>
      <c r="E37" s="52">
        <f>E38</f>
        <v>5686502759</v>
      </c>
      <c r="F37" s="52">
        <f>IF(E37=0,0,ABS(E37/E37*100))</f>
        <v>100</v>
      </c>
      <c r="G37" s="52">
        <f>G38</f>
        <v>5686502759</v>
      </c>
      <c r="H37" s="56">
        <f t="shared" si="3"/>
        <v>0</v>
      </c>
    </row>
    <row r="38" spans="1:8" ht="17.25" customHeight="1">
      <c r="A38" s="72"/>
      <c r="B38" s="31" t="s">
        <v>66</v>
      </c>
      <c r="C38" s="58"/>
      <c r="D38" s="57"/>
      <c r="E38" s="57">
        <v>5686502759</v>
      </c>
      <c r="F38" s="8">
        <f>IF(E37=0,0,ABS(E38/E37*100))</f>
        <v>100</v>
      </c>
      <c r="G38" s="34">
        <f t="shared" si="4"/>
        <v>5686502759</v>
      </c>
      <c r="H38" s="51">
        <f t="shared" si="3"/>
        <v>0</v>
      </c>
    </row>
    <row r="39" spans="1:8" ht="17.25" customHeight="1">
      <c r="A39" s="96" t="s">
        <v>67</v>
      </c>
      <c r="B39" s="97"/>
      <c r="C39" s="58"/>
      <c r="D39" s="57"/>
      <c r="E39" s="58">
        <f>E35-E37</f>
        <v>0</v>
      </c>
      <c r="F39" s="52">
        <f>IF(E35=0,0,ABS(E39/E35*100))</f>
        <v>0</v>
      </c>
      <c r="G39" s="58">
        <f>G35-G37</f>
        <v>0</v>
      </c>
      <c r="H39" s="59">
        <f t="shared" si="3"/>
        <v>0</v>
      </c>
    </row>
    <row r="40" spans="1:8" ht="17.25" customHeight="1">
      <c r="A40" s="76"/>
      <c r="B40" s="77"/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6">
        <v>0</v>
      </c>
    </row>
    <row r="41" spans="1:8" ht="17.25" customHeight="1">
      <c r="A41" s="46"/>
      <c r="B41" s="31"/>
      <c r="C41" s="63"/>
      <c r="D41" s="49">
        <v>0</v>
      </c>
      <c r="E41" s="60"/>
      <c r="F41" s="49">
        <v>0</v>
      </c>
      <c r="G41" s="49">
        <v>0</v>
      </c>
      <c r="H41" s="51">
        <v>0</v>
      </c>
    </row>
    <row r="42" spans="1:8" ht="17.25" customHeight="1" thickBot="1">
      <c r="A42" s="94"/>
      <c r="B42" s="95"/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2">
        <v>0</v>
      </c>
    </row>
    <row r="43" spans="1:8" ht="15.75" customHeight="1">
      <c r="A43" s="84" t="s">
        <v>72</v>
      </c>
      <c r="B43" s="85"/>
      <c r="C43" s="85"/>
      <c r="D43" s="85"/>
      <c r="E43" s="85"/>
      <c r="F43" s="85"/>
      <c r="G43" s="85"/>
      <c r="H43" s="85"/>
    </row>
  </sheetData>
  <sheetProtection/>
  <mergeCells count="32">
    <mergeCell ref="A40:B40"/>
    <mergeCell ref="A37:B37"/>
    <mergeCell ref="B15:B16"/>
    <mergeCell ref="A6:B6"/>
    <mergeCell ref="A14:B14"/>
    <mergeCell ref="A20:B20"/>
    <mergeCell ref="A43:H43"/>
    <mergeCell ref="A32:B32"/>
    <mergeCell ref="A35:B35"/>
    <mergeCell ref="A39:B39"/>
    <mergeCell ref="A42:B42"/>
    <mergeCell ref="B26:H26"/>
    <mergeCell ref="B2:H2"/>
    <mergeCell ref="C27:H27"/>
    <mergeCell ref="E28:F28"/>
    <mergeCell ref="A13:B13"/>
    <mergeCell ref="C3:H3"/>
    <mergeCell ref="A30:B30"/>
    <mergeCell ref="A25:H25"/>
    <mergeCell ref="C4:D4"/>
    <mergeCell ref="E4:F4"/>
    <mergeCell ref="C28:D28"/>
    <mergeCell ref="A1:H1"/>
    <mergeCell ref="A34:B34"/>
    <mergeCell ref="G28:H28"/>
    <mergeCell ref="A4:B5"/>
    <mergeCell ref="A28:B29"/>
    <mergeCell ref="A17:B17"/>
    <mergeCell ref="A21:H21"/>
    <mergeCell ref="G4:H4"/>
    <mergeCell ref="A9:B9"/>
    <mergeCell ref="B22:H22"/>
  </mergeCells>
  <dataValidations count="1">
    <dataValidation type="decimal" operator="greaterThanOrEqual" allowBlank="1" showInputMessage="1" showErrorMessage="1" sqref="F14:F19 F6:F12 D6:D11">
      <formula1>0</formula1>
    </dataValidation>
  </dataValidations>
  <printOptions horizontalCentered="1"/>
  <pageMargins left="0.5905511811023623" right="0.5511811023622047" top="0.7874015748031497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0.875" style="2" customWidth="1"/>
    <col min="2" max="2" width="20.00390625" style="2" customWidth="1"/>
    <col min="3" max="3" width="8.625" style="2" customWidth="1"/>
    <col min="4" max="4" width="13.00390625" style="2" customWidth="1"/>
    <col min="5" max="6" width="4.50390625" style="2" customWidth="1"/>
    <col min="7" max="7" width="13.25390625" style="2" customWidth="1"/>
    <col min="8" max="8" width="3.50390625" style="2" customWidth="1"/>
    <col min="9" max="9" width="14.75390625" style="2" customWidth="1"/>
    <col min="10" max="10" width="2.875" style="2" customWidth="1"/>
    <col min="11" max="11" width="8.125" style="2" customWidth="1"/>
    <col min="12" max="12" width="20.00390625" style="2" hidden="1" customWidth="1"/>
    <col min="13" max="16384" width="9.00390625" style="2" customWidth="1"/>
  </cols>
  <sheetData>
    <row r="1" spans="2:11" ht="27" customHeight="1">
      <c r="B1" s="152" t="s">
        <v>80</v>
      </c>
      <c r="C1" s="153"/>
      <c r="D1" s="153"/>
      <c r="E1" s="153"/>
      <c r="F1" s="153"/>
      <c r="G1" s="153"/>
      <c r="H1" s="153"/>
      <c r="I1" s="153"/>
      <c r="J1" s="153"/>
      <c r="K1" s="153"/>
    </row>
    <row r="2" spans="2:11" ht="17.25" customHeight="1"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2:11" ht="20.25" customHeight="1" thickBot="1">
      <c r="B3" s="3"/>
      <c r="C3" s="155" t="s">
        <v>74</v>
      </c>
      <c r="D3" s="156"/>
      <c r="E3" s="156"/>
      <c r="F3" s="156"/>
      <c r="G3" s="156"/>
      <c r="H3" s="156"/>
      <c r="I3" s="157" t="s">
        <v>0</v>
      </c>
      <c r="J3" s="158"/>
      <c r="K3" s="158"/>
    </row>
    <row r="4" spans="1:11" ht="18.75" customHeight="1">
      <c r="A4" s="196" t="s">
        <v>5</v>
      </c>
      <c r="B4" s="197"/>
      <c r="C4" s="191"/>
      <c r="D4" s="172" t="s">
        <v>8</v>
      </c>
      <c r="E4" s="173"/>
      <c r="F4" s="190" t="s">
        <v>6</v>
      </c>
      <c r="G4" s="191"/>
      <c r="H4" s="194" t="s">
        <v>79</v>
      </c>
      <c r="I4" s="195"/>
      <c r="J4" s="195"/>
      <c r="K4" s="195"/>
    </row>
    <row r="5" spans="1:11" ht="18.75" customHeight="1">
      <c r="A5" s="198"/>
      <c r="B5" s="198"/>
      <c r="C5" s="193"/>
      <c r="D5" s="174"/>
      <c r="E5" s="175"/>
      <c r="F5" s="192"/>
      <c r="G5" s="193"/>
      <c r="H5" s="168" t="s">
        <v>9</v>
      </c>
      <c r="I5" s="169"/>
      <c r="J5" s="164" t="s">
        <v>1</v>
      </c>
      <c r="K5" s="165"/>
    </row>
    <row r="6" spans="1:11" ht="12.75" customHeight="1">
      <c r="A6" s="199" t="s">
        <v>10</v>
      </c>
      <c r="B6" s="200"/>
      <c r="C6" s="201"/>
      <c r="D6" s="142"/>
      <c r="E6" s="147"/>
      <c r="F6" s="142"/>
      <c r="G6" s="147"/>
      <c r="H6" s="142"/>
      <c r="I6" s="147"/>
      <c r="J6" s="166"/>
      <c r="K6" s="167"/>
    </row>
    <row r="7" spans="1:12" ht="12.75" customHeight="1">
      <c r="A7" s="4"/>
      <c r="B7" s="109" t="s">
        <v>81</v>
      </c>
      <c r="C7" s="110"/>
      <c r="D7" s="100">
        <v>20808510000</v>
      </c>
      <c r="E7" s="101"/>
      <c r="F7" s="100">
        <v>-5686502759</v>
      </c>
      <c r="G7" s="101"/>
      <c r="H7" s="104">
        <f>F7-D7</f>
        <v>-26495012759</v>
      </c>
      <c r="I7" s="113"/>
      <c r="J7" s="104">
        <f aca="true" t="shared" si="0" ref="J7:J15">IF(D7=0,0,ABS(H7/D7*100))</f>
        <v>127.32777483346958</v>
      </c>
      <c r="K7" s="105"/>
      <c r="L7" s="5">
        <v>122.43</v>
      </c>
    </row>
    <row r="8" spans="1:12" ht="12.75" customHeight="1">
      <c r="A8" s="4"/>
      <c r="B8" s="109" t="s">
        <v>11</v>
      </c>
      <c r="C8" s="110"/>
      <c r="D8" s="100">
        <v>-3272325000</v>
      </c>
      <c r="E8" s="101"/>
      <c r="F8" s="100">
        <v>-14238844699</v>
      </c>
      <c r="G8" s="101"/>
      <c r="H8" s="104">
        <f>F8-D8</f>
        <v>-10966519699</v>
      </c>
      <c r="I8" s="113"/>
      <c r="J8" s="104">
        <f t="shared" si="0"/>
        <v>335.1292948897191</v>
      </c>
      <c r="K8" s="105"/>
      <c r="L8" s="5"/>
    </row>
    <row r="9" spans="1:12" ht="12.75" customHeight="1">
      <c r="A9" s="4"/>
      <c r="B9" s="109" t="s">
        <v>82</v>
      </c>
      <c r="C9" s="110"/>
      <c r="D9" s="100">
        <f>SUM(D7:E8)</f>
        <v>17536185000</v>
      </c>
      <c r="E9" s="101"/>
      <c r="F9" s="100">
        <f>SUM(F7:G8)</f>
        <v>-19925347458</v>
      </c>
      <c r="G9" s="101"/>
      <c r="H9" s="100">
        <f>SUM(H7:I8)</f>
        <v>-37461532458</v>
      </c>
      <c r="I9" s="101"/>
      <c r="J9" s="104">
        <f t="shared" si="0"/>
        <v>213.6241859788774</v>
      </c>
      <c r="K9" s="105"/>
      <c r="L9" s="5"/>
    </row>
    <row r="10" spans="1:12" ht="12.75" customHeight="1">
      <c r="A10" s="4"/>
      <c r="B10" s="109" t="s">
        <v>12</v>
      </c>
      <c r="C10" s="110"/>
      <c r="D10" s="100">
        <v>-346592000</v>
      </c>
      <c r="E10" s="101"/>
      <c r="F10" s="100">
        <v>21753582338</v>
      </c>
      <c r="G10" s="101"/>
      <c r="H10" s="104">
        <f>F10-D10</f>
        <v>22100174338</v>
      </c>
      <c r="I10" s="113"/>
      <c r="J10" s="104">
        <f t="shared" si="0"/>
        <v>6376.42367336811</v>
      </c>
      <c r="K10" s="105"/>
      <c r="L10" s="5">
        <v>712.13</v>
      </c>
    </row>
    <row r="11" spans="1:12" ht="12.75" customHeight="1">
      <c r="A11" s="4"/>
      <c r="B11" s="109" t="s">
        <v>83</v>
      </c>
      <c r="C11" s="110"/>
      <c r="D11" s="100">
        <f>SUM(D9:E10)</f>
        <v>17189593000</v>
      </c>
      <c r="E11" s="101"/>
      <c r="F11" s="100">
        <f>SUM(F9:G10)</f>
        <v>1828234880</v>
      </c>
      <c r="G11" s="101"/>
      <c r="H11" s="104">
        <f>F11-D11</f>
        <v>-15361358120</v>
      </c>
      <c r="I11" s="113"/>
      <c r="J11" s="104">
        <f t="shared" si="0"/>
        <v>89.36429222029865</v>
      </c>
      <c r="K11" s="105"/>
      <c r="L11" s="5">
        <v>712.13</v>
      </c>
    </row>
    <row r="12" spans="1:12" ht="12.75" customHeight="1">
      <c r="A12" s="4"/>
      <c r="B12" s="109" t="s">
        <v>13</v>
      </c>
      <c r="C12" s="110"/>
      <c r="D12" s="100">
        <v>3272325000</v>
      </c>
      <c r="E12" s="101"/>
      <c r="F12" s="100">
        <v>4293908122</v>
      </c>
      <c r="G12" s="101"/>
      <c r="H12" s="104">
        <f>F12-D12</f>
        <v>1021583122</v>
      </c>
      <c r="I12" s="113"/>
      <c r="J12" s="104">
        <f t="shared" si="0"/>
        <v>31.218877159206375</v>
      </c>
      <c r="K12" s="105"/>
      <c r="L12" s="5">
        <v>712.13</v>
      </c>
    </row>
    <row r="13" spans="1:12" ht="12.75" customHeight="1">
      <c r="A13" s="4"/>
      <c r="B13" s="109" t="s">
        <v>14</v>
      </c>
      <c r="C13" s="110"/>
      <c r="D13" s="100">
        <v>0</v>
      </c>
      <c r="E13" s="101"/>
      <c r="F13" s="100">
        <v>9529397014</v>
      </c>
      <c r="G13" s="101"/>
      <c r="H13" s="104">
        <f>F13-D13</f>
        <v>9529397014</v>
      </c>
      <c r="I13" s="113"/>
      <c r="J13" s="104">
        <f t="shared" si="0"/>
        <v>0</v>
      </c>
      <c r="K13" s="105"/>
      <c r="L13" s="5">
        <v>712.13</v>
      </c>
    </row>
    <row r="14" spans="1:12" ht="12.75" customHeight="1">
      <c r="A14" s="4"/>
      <c r="B14" s="109" t="s">
        <v>15</v>
      </c>
      <c r="C14" s="110"/>
      <c r="D14" s="100">
        <v>0</v>
      </c>
      <c r="E14" s="101"/>
      <c r="F14" s="100">
        <v>-97252</v>
      </c>
      <c r="G14" s="101"/>
      <c r="H14" s="104">
        <f>F14-D14</f>
        <v>-97252</v>
      </c>
      <c r="I14" s="113"/>
      <c r="J14" s="104">
        <f t="shared" si="0"/>
        <v>0</v>
      </c>
      <c r="K14" s="105"/>
      <c r="L14" s="5">
        <v>712.13</v>
      </c>
    </row>
    <row r="15" spans="1:12" ht="12.75" customHeight="1">
      <c r="A15" s="4"/>
      <c r="B15" s="4" t="s">
        <v>84</v>
      </c>
      <c r="C15" s="6"/>
      <c r="D15" s="118">
        <f>SUM(D11:E14)</f>
        <v>20461918000</v>
      </c>
      <c r="E15" s="119"/>
      <c r="F15" s="118">
        <f>SUM(F11:G14)</f>
        <v>15651442764</v>
      </c>
      <c r="G15" s="119"/>
      <c r="H15" s="118">
        <f>SUM(H11:I14)</f>
        <v>-4810475236</v>
      </c>
      <c r="I15" s="119"/>
      <c r="J15" s="148">
        <f t="shared" si="0"/>
        <v>23.509405305993308</v>
      </c>
      <c r="K15" s="149"/>
      <c r="L15" s="8">
        <v>-58.78</v>
      </c>
    </row>
    <row r="16" spans="1:12" ht="12.75" customHeight="1">
      <c r="A16" s="106" t="s">
        <v>16</v>
      </c>
      <c r="B16" s="107"/>
      <c r="C16" s="108"/>
      <c r="D16" s="111"/>
      <c r="E16" s="112"/>
      <c r="F16" s="111"/>
      <c r="G16" s="112"/>
      <c r="H16" s="111"/>
      <c r="I16" s="112"/>
      <c r="J16" s="159"/>
      <c r="K16" s="160"/>
      <c r="L16" s="10"/>
    </row>
    <row r="17" spans="1:12" ht="12.75" customHeight="1">
      <c r="A17" s="4"/>
      <c r="B17" s="102" t="s">
        <v>17</v>
      </c>
      <c r="C17" s="103"/>
      <c r="D17" s="100">
        <v>7832163000</v>
      </c>
      <c r="E17" s="101"/>
      <c r="F17" s="100"/>
      <c r="G17" s="204"/>
      <c r="H17" s="104">
        <f aca="true" t="shared" si="1" ref="H17:H28">F17-D17</f>
        <v>-7832163000</v>
      </c>
      <c r="I17" s="113"/>
      <c r="J17" s="104">
        <f aca="true" t="shared" si="2" ref="J17:J29">IF(D17=0,0,ABS(H17/D17*100))</f>
        <v>100</v>
      </c>
      <c r="K17" s="105"/>
      <c r="L17" s="5">
        <v>16.81</v>
      </c>
    </row>
    <row r="18" spans="1:12" ht="12.75" customHeight="1">
      <c r="A18" s="4"/>
      <c r="B18" s="102" t="s">
        <v>70</v>
      </c>
      <c r="C18" s="103"/>
      <c r="D18" s="100"/>
      <c r="E18" s="101"/>
      <c r="F18" s="100">
        <v>2280481445</v>
      </c>
      <c r="G18" s="101"/>
      <c r="H18" s="104">
        <f>F18-D18</f>
        <v>2280481445</v>
      </c>
      <c r="I18" s="113"/>
      <c r="J18" s="104">
        <f>IF(D18=0,0,ABS(H18/D18*100))</f>
        <v>0</v>
      </c>
      <c r="K18" s="105"/>
      <c r="L18" s="5">
        <v>100</v>
      </c>
    </row>
    <row r="19" spans="1:12" ht="12.75" customHeight="1">
      <c r="A19" s="4"/>
      <c r="B19" s="102" t="s">
        <v>18</v>
      </c>
      <c r="C19" s="103"/>
      <c r="D19" s="100">
        <v>1867422000</v>
      </c>
      <c r="E19" s="101"/>
      <c r="F19" s="100">
        <v>4635299752</v>
      </c>
      <c r="G19" s="101"/>
      <c r="H19" s="104">
        <f t="shared" si="1"/>
        <v>2767877752</v>
      </c>
      <c r="I19" s="113"/>
      <c r="J19" s="104">
        <f t="shared" si="2"/>
        <v>148.21918944941208</v>
      </c>
      <c r="K19" s="105"/>
      <c r="L19" s="5">
        <v>100</v>
      </c>
    </row>
    <row r="20" spans="1:12" ht="12.75" customHeight="1">
      <c r="A20" s="4"/>
      <c r="B20" s="102" t="s">
        <v>19</v>
      </c>
      <c r="C20" s="103"/>
      <c r="D20" s="100">
        <v>6942059000</v>
      </c>
      <c r="E20" s="101"/>
      <c r="F20" s="100">
        <v>15365296700</v>
      </c>
      <c r="G20" s="101"/>
      <c r="H20" s="104">
        <f t="shared" si="1"/>
        <v>8423237700</v>
      </c>
      <c r="I20" s="113"/>
      <c r="J20" s="104">
        <f t="shared" si="2"/>
        <v>121.33630238521454</v>
      </c>
      <c r="K20" s="105"/>
      <c r="L20" s="5"/>
    </row>
    <row r="21" spans="1:12" ht="12.75" customHeight="1">
      <c r="A21" s="4"/>
      <c r="B21" s="102" t="s">
        <v>20</v>
      </c>
      <c r="C21" s="103"/>
      <c r="D21" s="100"/>
      <c r="E21" s="101"/>
      <c r="F21" s="100">
        <v>145031378</v>
      </c>
      <c r="G21" s="101"/>
      <c r="H21" s="104">
        <f t="shared" si="1"/>
        <v>145031378</v>
      </c>
      <c r="I21" s="113"/>
      <c r="J21" s="104">
        <f t="shared" si="2"/>
        <v>0</v>
      </c>
      <c r="K21" s="105"/>
      <c r="L21" s="5">
        <v>100</v>
      </c>
    </row>
    <row r="22" spans="1:12" ht="12.75" customHeight="1">
      <c r="A22" s="4"/>
      <c r="B22" s="102" t="s">
        <v>71</v>
      </c>
      <c r="C22" s="103"/>
      <c r="D22" s="100">
        <v>32634000</v>
      </c>
      <c r="E22" s="101"/>
      <c r="F22" s="100"/>
      <c r="G22" s="101"/>
      <c r="H22" s="104">
        <f>F22-D22</f>
        <v>-32634000</v>
      </c>
      <c r="I22" s="113"/>
      <c r="J22" s="104">
        <f>IF(D22=0,0,ABS(H22/D22*100))</f>
        <v>100</v>
      </c>
      <c r="K22" s="105"/>
      <c r="L22" s="5">
        <v>100</v>
      </c>
    </row>
    <row r="23" spans="1:12" ht="12.75" customHeight="1">
      <c r="A23" s="4"/>
      <c r="B23" s="102" t="s">
        <v>75</v>
      </c>
      <c r="C23" s="103"/>
      <c r="D23" s="100"/>
      <c r="E23" s="101"/>
      <c r="F23" s="100">
        <v>-6188948951</v>
      </c>
      <c r="G23" s="204"/>
      <c r="H23" s="104">
        <f>F23-D23</f>
        <v>-6188948951</v>
      </c>
      <c r="I23" s="113"/>
      <c r="J23" s="104">
        <f>IF(D23=0,0,ABS(H23/D23*100))</f>
        <v>0</v>
      </c>
      <c r="K23" s="105"/>
      <c r="L23" s="5">
        <v>16.81</v>
      </c>
    </row>
    <row r="24" spans="1:12" ht="12.75" customHeight="1">
      <c r="A24" s="4"/>
      <c r="B24" s="102" t="s">
        <v>21</v>
      </c>
      <c r="C24" s="103"/>
      <c r="D24" s="100">
        <v>0</v>
      </c>
      <c r="E24" s="101"/>
      <c r="F24" s="100">
        <v>-15704816547</v>
      </c>
      <c r="G24" s="204"/>
      <c r="H24" s="104">
        <f t="shared" si="1"/>
        <v>-15704816547</v>
      </c>
      <c r="I24" s="113"/>
      <c r="J24" s="104">
        <f t="shared" si="2"/>
        <v>0</v>
      </c>
      <c r="K24" s="105"/>
      <c r="L24" s="5">
        <v>16.81</v>
      </c>
    </row>
    <row r="25" spans="1:12" ht="12.75" customHeight="1">
      <c r="A25" s="4"/>
      <c r="B25" s="102" t="s">
        <v>22</v>
      </c>
      <c r="C25" s="103"/>
      <c r="D25" s="100"/>
      <c r="E25" s="101"/>
      <c r="F25" s="100">
        <v>-2679527717</v>
      </c>
      <c r="G25" s="101"/>
      <c r="H25" s="104">
        <f t="shared" si="1"/>
        <v>-2679527717</v>
      </c>
      <c r="I25" s="113"/>
      <c r="J25" s="104">
        <f t="shared" si="2"/>
        <v>0</v>
      </c>
      <c r="K25" s="105"/>
      <c r="L25" s="5">
        <v>100</v>
      </c>
    </row>
    <row r="26" spans="1:12" ht="12.75" customHeight="1">
      <c r="A26" s="4"/>
      <c r="B26" s="102" t="s">
        <v>23</v>
      </c>
      <c r="C26" s="103"/>
      <c r="D26" s="100"/>
      <c r="E26" s="101"/>
      <c r="F26" s="100">
        <v>-19431645622</v>
      </c>
      <c r="G26" s="101"/>
      <c r="H26" s="104">
        <f t="shared" si="1"/>
        <v>-19431645622</v>
      </c>
      <c r="I26" s="113"/>
      <c r="J26" s="104">
        <f t="shared" si="2"/>
        <v>0</v>
      </c>
      <c r="K26" s="105"/>
      <c r="L26" s="5"/>
    </row>
    <row r="27" spans="1:12" ht="12.75" customHeight="1">
      <c r="A27" s="4"/>
      <c r="B27" s="102" t="s">
        <v>24</v>
      </c>
      <c r="C27" s="103"/>
      <c r="D27" s="100">
        <v>-1503132000</v>
      </c>
      <c r="E27" s="101"/>
      <c r="F27" s="100">
        <v>-1484529915</v>
      </c>
      <c r="G27" s="101"/>
      <c r="H27" s="104">
        <f t="shared" si="1"/>
        <v>18602085</v>
      </c>
      <c r="I27" s="113"/>
      <c r="J27" s="104">
        <f t="shared" si="2"/>
        <v>1.2375549851909213</v>
      </c>
      <c r="K27" s="105"/>
      <c r="L27" s="5">
        <v>100</v>
      </c>
    </row>
    <row r="28" spans="1:12" ht="12.75" customHeight="1">
      <c r="A28" s="4"/>
      <c r="B28" s="102" t="s">
        <v>25</v>
      </c>
      <c r="C28" s="103"/>
      <c r="D28" s="100"/>
      <c r="E28" s="101"/>
      <c r="F28" s="100">
        <v>-16762158</v>
      </c>
      <c r="G28" s="101"/>
      <c r="H28" s="104">
        <f t="shared" si="1"/>
        <v>-16762158</v>
      </c>
      <c r="I28" s="113"/>
      <c r="J28" s="104">
        <f t="shared" si="2"/>
        <v>0</v>
      </c>
      <c r="K28" s="105"/>
      <c r="L28" s="5">
        <v>75.45</v>
      </c>
    </row>
    <row r="29" spans="1:12" ht="12.75" customHeight="1">
      <c r="A29" s="202" t="s">
        <v>85</v>
      </c>
      <c r="B29" s="202"/>
      <c r="C29" s="203"/>
      <c r="D29" s="118">
        <f>SUM(D17:E28)</f>
        <v>15171146000</v>
      </c>
      <c r="E29" s="119"/>
      <c r="F29" s="118">
        <f>SUM(F17:G28)</f>
        <v>-23080121635</v>
      </c>
      <c r="G29" s="119"/>
      <c r="H29" s="118">
        <f>SUM(H17:I28)</f>
        <v>-38251267635</v>
      </c>
      <c r="I29" s="119"/>
      <c r="J29" s="118">
        <f t="shared" si="2"/>
        <v>252.13169548958265</v>
      </c>
      <c r="K29" s="163"/>
      <c r="L29" s="7">
        <v>100.96</v>
      </c>
    </row>
    <row r="30" spans="1:12" ht="12.75" customHeight="1">
      <c r="A30" s="106" t="s">
        <v>87</v>
      </c>
      <c r="B30" s="107"/>
      <c r="C30" s="108"/>
      <c r="D30" s="132"/>
      <c r="E30" s="133"/>
      <c r="F30" s="132"/>
      <c r="G30" s="133"/>
      <c r="H30" s="130">
        <v>0</v>
      </c>
      <c r="I30" s="131"/>
      <c r="J30" s="161"/>
      <c r="K30" s="162"/>
      <c r="L30" s="13">
        <v>0</v>
      </c>
    </row>
    <row r="31" spans="1:12" ht="12.75" customHeight="1">
      <c r="A31" s="4"/>
      <c r="B31" s="102" t="s">
        <v>26</v>
      </c>
      <c r="C31" s="103"/>
      <c r="D31" s="100">
        <v>61860613000</v>
      </c>
      <c r="E31" s="101"/>
      <c r="F31" s="100">
        <v>65841228579</v>
      </c>
      <c r="G31" s="101"/>
      <c r="H31" s="104">
        <f>F31-D31</f>
        <v>3980615579</v>
      </c>
      <c r="I31" s="113"/>
      <c r="J31" s="104">
        <f aca="true" t="shared" si="3" ref="J31:J37">IF(D31=0,0,ABS(H31/D31*100))</f>
        <v>6.434814312299168</v>
      </c>
      <c r="K31" s="105"/>
      <c r="L31" s="5">
        <v>3.14</v>
      </c>
    </row>
    <row r="32" spans="1:12" ht="12.75" customHeight="1">
      <c r="A32" s="4"/>
      <c r="B32" s="102" t="s">
        <v>27</v>
      </c>
      <c r="C32" s="103"/>
      <c r="D32" s="100">
        <v>-100126364000</v>
      </c>
      <c r="E32" s="101"/>
      <c r="F32" s="100">
        <v>-90463496864</v>
      </c>
      <c r="G32" s="101"/>
      <c r="H32" s="104">
        <f>F32-D32</f>
        <v>9662867136</v>
      </c>
      <c r="I32" s="113"/>
      <c r="J32" s="104">
        <f t="shared" si="3"/>
        <v>9.650672160630942</v>
      </c>
      <c r="K32" s="105"/>
      <c r="L32" s="5">
        <v>6.9</v>
      </c>
    </row>
    <row r="33" spans="1:12" ht="12.75" customHeight="1">
      <c r="A33" s="170" t="s">
        <v>88</v>
      </c>
      <c r="B33" s="170"/>
      <c r="C33" s="171"/>
      <c r="D33" s="118">
        <f>SUM(D31:E32)</f>
        <v>-38265751000</v>
      </c>
      <c r="E33" s="119"/>
      <c r="F33" s="118">
        <f>SUM(F31:G32)</f>
        <v>-24622268285</v>
      </c>
      <c r="G33" s="119"/>
      <c r="H33" s="118">
        <f>SUM(H31:I32)</f>
        <v>13643482715</v>
      </c>
      <c r="I33" s="119"/>
      <c r="J33" s="148">
        <f t="shared" si="3"/>
        <v>35.65455363727214</v>
      </c>
      <c r="K33" s="149"/>
      <c r="L33" s="8">
        <v>71.39</v>
      </c>
    </row>
    <row r="34" spans="1:12" ht="12.75" customHeight="1">
      <c r="A34" s="106" t="s">
        <v>28</v>
      </c>
      <c r="B34" s="107"/>
      <c r="C34" s="108"/>
      <c r="D34" s="132"/>
      <c r="E34" s="133"/>
      <c r="F34" s="118">
        <v>193075823</v>
      </c>
      <c r="G34" s="119"/>
      <c r="H34" s="118">
        <f>F34-D34</f>
        <v>193075823</v>
      </c>
      <c r="I34" s="119"/>
      <c r="J34" s="148">
        <f>IF(D34=0,0,ABS(H34/D34*100))</f>
        <v>0</v>
      </c>
      <c r="K34" s="149"/>
      <c r="L34" s="13">
        <v>0</v>
      </c>
    </row>
    <row r="35" spans="1:12" ht="12.75" customHeight="1">
      <c r="A35" s="106" t="s">
        <v>86</v>
      </c>
      <c r="B35" s="107"/>
      <c r="C35" s="108"/>
      <c r="D35" s="118">
        <f>D15+D29+D33</f>
        <v>-2632687000</v>
      </c>
      <c r="E35" s="119"/>
      <c r="F35" s="118">
        <f>F15+F29+F33+F34</f>
        <v>-31857871333</v>
      </c>
      <c r="G35" s="119"/>
      <c r="H35" s="118">
        <f>H15+H29+H33+H34</f>
        <v>-29225184333</v>
      </c>
      <c r="I35" s="119"/>
      <c r="J35" s="148">
        <f t="shared" si="3"/>
        <v>1110.0895903310952</v>
      </c>
      <c r="K35" s="149"/>
      <c r="L35" s="8">
        <v>94.36</v>
      </c>
    </row>
    <row r="36" spans="1:12" ht="12.75" customHeight="1">
      <c r="A36" s="106" t="s">
        <v>69</v>
      </c>
      <c r="B36" s="107"/>
      <c r="C36" s="108"/>
      <c r="D36" s="176">
        <v>52297231000</v>
      </c>
      <c r="E36" s="177"/>
      <c r="F36" s="176">
        <v>120312667522</v>
      </c>
      <c r="G36" s="177"/>
      <c r="H36" s="118">
        <f>F36-D36</f>
        <v>68015436522</v>
      </c>
      <c r="I36" s="119"/>
      <c r="J36" s="148">
        <f t="shared" si="3"/>
        <v>130.0555215284725</v>
      </c>
      <c r="K36" s="149"/>
      <c r="L36" s="8">
        <v>85.51</v>
      </c>
    </row>
    <row r="37" spans="1:12" ht="12.75" customHeight="1" thickBot="1">
      <c r="A37" s="187" t="s">
        <v>29</v>
      </c>
      <c r="B37" s="188"/>
      <c r="C37" s="189"/>
      <c r="D37" s="178">
        <f>SUM(D35:E36)</f>
        <v>49664544000</v>
      </c>
      <c r="E37" s="179"/>
      <c r="F37" s="178">
        <f>SUM(F35:G36)</f>
        <v>88454796189</v>
      </c>
      <c r="G37" s="179"/>
      <c r="H37" s="178">
        <f>F37-D37</f>
        <v>38790252189</v>
      </c>
      <c r="I37" s="179"/>
      <c r="J37" s="150">
        <f t="shared" si="3"/>
        <v>78.10451695479173</v>
      </c>
      <c r="K37" s="151"/>
      <c r="L37" s="14">
        <v>85.94</v>
      </c>
    </row>
    <row r="38" spans="1:11" ht="15.75" customHeight="1">
      <c r="A38" s="134" t="s">
        <v>73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</row>
    <row r="39" spans="1:11" ht="8.25" customHeight="1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 ht="27" customHeight="1">
      <c r="B40" s="152" t="s">
        <v>30</v>
      </c>
      <c r="C40" s="153"/>
      <c r="D40" s="153"/>
      <c r="E40" s="153"/>
      <c r="F40" s="153"/>
      <c r="G40" s="153"/>
      <c r="H40" s="153"/>
      <c r="I40" s="153"/>
      <c r="J40" s="153"/>
      <c r="K40" s="153"/>
    </row>
    <row r="41" spans="2:11" ht="5.25" customHeight="1">
      <c r="B41" s="154"/>
      <c r="C41" s="154"/>
      <c r="D41" s="154"/>
      <c r="E41" s="154"/>
      <c r="F41" s="154"/>
      <c r="G41" s="154"/>
      <c r="H41" s="154"/>
      <c r="I41" s="154"/>
      <c r="J41" s="154"/>
      <c r="K41" s="154"/>
    </row>
    <row r="42" spans="1:12" ht="17.25" thickBot="1">
      <c r="A42" s="15"/>
      <c r="B42" s="15"/>
      <c r="C42" s="186" t="s">
        <v>91</v>
      </c>
      <c r="D42" s="186"/>
      <c r="E42" s="186"/>
      <c r="F42" s="186"/>
      <c r="G42" s="186"/>
      <c r="H42" s="186"/>
      <c r="I42" s="183" t="s">
        <v>0</v>
      </c>
      <c r="J42" s="184"/>
      <c r="K42" s="184"/>
      <c r="L42" s="15"/>
    </row>
    <row r="43" spans="1:12" ht="30.75" customHeight="1">
      <c r="A43" s="182" t="s">
        <v>31</v>
      </c>
      <c r="B43" s="181"/>
      <c r="C43" s="180" t="s">
        <v>32</v>
      </c>
      <c r="D43" s="181"/>
      <c r="E43" s="180" t="s">
        <v>33</v>
      </c>
      <c r="F43" s="181"/>
      <c r="G43" s="180" t="s">
        <v>34</v>
      </c>
      <c r="H43" s="181"/>
      <c r="I43" s="180" t="s">
        <v>2</v>
      </c>
      <c r="J43" s="185"/>
      <c r="K43" s="16" t="s">
        <v>33</v>
      </c>
      <c r="L43" s="15"/>
    </row>
    <row r="44" spans="1:12" ht="17.25" customHeight="1">
      <c r="A44" s="136" t="s">
        <v>35</v>
      </c>
      <c r="B44" s="137"/>
      <c r="C44" s="142">
        <f>SUM(C45:D50)</f>
        <v>567415737440</v>
      </c>
      <c r="D44" s="147"/>
      <c r="E44" s="142">
        <f>IF(C$44&gt;0,(C44/C$44)*100,0)</f>
        <v>100</v>
      </c>
      <c r="F44" s="147">
        <f>IF(E$5&gt;0,(E44/#REF!)*100,0)</f>
        <v>0</v>
      </c>
      <c r="G44" s="146" t="s">
        <v>36</v>
      </c>
      <c r="H44" s="137"/>
      <c r="I44" s="142">
        <f>SUM(I45:J46)</f>
        <v>7241827267</v>
      </c>
      <c r="J44" s="143"/>
      <c r="K44" s="9">
        <f>IF(I$51&gt;0,(I44/I$51)*100,0)</f>
        <v>1.2762824132571349</v>
      </c>
      <c r="L44" s="15"/>
    </row>
    <row r="45" spans="1:12" ht="17.25" customHeight="1">
      <c r="A45" s="144" t="s">
        <v>37</v>
      </c>
      <c r="B45" s="145"/>
      <c r="C45" s="100">
        <v>428123956142</v>
      </c>
      <c r="D45" s="101"/>
      <c r="E45" s="130">
        <f>IF(C$44&gt;0,(C45/C$44)*100,0)</f>
        <v>75.45154776170989</v>
      </c>
      <c r="F45" s="131">
        <f>IF(E$5&gt;0,(E45/#REF!)*100,0)</f>
        <v>0</v>
      </c>
      <c r="G45" s="120" t="s">
        <v>38</v>
      </c>
      <c r="H45" s="121"/>
      <c r="I45" s="100">
        <v>7241827267</v>
      </c>
      <c r="J45" s="101"/>
      <c r="K45" s="11">
        <f>IF(I$51&gt;0,(I45/I$51)*100,0)</f>
        <v>1.2762824132571349</v>
      </c>
      <c r="L45" s="15"/>
    </row>
    <row r="46" spans="1:12" ht="17.25" customHeight="1">
      <c r="A46" s="144" t="s">
        <v>39</v>
      </c>
      <c r="B46" s="145"/>
      <c r="C46" s="100">
        <v>139291781298</v>
      </c>
      <c r="D46" s="101"/>
      <c r="E46" s="130">
        <f>IF(C$44&gt;0,(C46/C$44)*100,0)</f>
        <v>24.548452238290107</v>
      </c>
      <c r="F46" s="131">
        <f>IF(E$5&gt;0,(E46/#REF!)*100,0)</f>
        <v>0</v>
      </c>
      <c r="G46" s="144"/>
      <c r="H46" s="145"/>
      <c r="I46" s="100">
        <v>0</v>
      </c>
      <c r="J46" s="122"/>
      <c r="K46" s="11"/>
      <c r="L46" s="15"/>
    </row>
    <row r="47" spans="1:12" ht="17.25" customHeight="1">
      <c r="A47" s="64"/>
      <c r="B47" s="65"/>
      <c r="C47" s="66"/>
      <c r="D47" s="67"/>
      <c r="E47" s="11"/>
      <c r="F47" s="12"/>
      <c r="G47" s="69"/>
      <c r="H47" s="70"/>
      <c r="I47" s="66"/>
      <c r="J47" s="68"/>
      <c r="K47" s="11"/>
      <c r="L47" s="15"/>
    </row>
    <row r="48" spans="1:12" ht="17.25" customHeight="1">
      <c r="A48" s="123"/>
      <c r="B48" s="124"/>
      <c r="C48" s="132"/>
      <c r="D48" s="133"/>
      <c r="E48" s="130">
        <f>IF(C$44&gt;0,(C48/C$44)*100,0)</f>
        <v>0</v>
      </c>
      <c r="F48" s="131">
        <f>IF(E$5&gt;0,(E48/#REF!)*100,0)</f>
        <v>0</v>
      </c>
      <c r="G48" s="140" t="s">
        <v>40</v>
      </c>
      <c r="H48" s="141"/>
      <c r="I48" s="138">
        <f>SUM(I49:I50)</f>
        <v>560173910173</v>
      </c>
      <c r="J48" s="139"/>
      <c r="K48" s="9">
        <f>IF(I$51&gt;0,(I48/I$51)*100,0)</f>
        <v>98.72371758674286</v>
      </c>
      <c r="L48" s="15"/>
    </row>
    <row r="49" spans="1:12" ht="17.25" customHeight="1">
      <c r="A49" s="123"/>
      <c r="B49" s="124"/>
      <c r="C49" s="132"/>
      <c r="D49" s="133"/>
      <c r="E49" s="130">
        <f>IF(C$44&gt;0,(C49/C$44)*100,0)</f>
        <v>0</v>
      </c>
      <c r="F49" s="131">
        <f>IF(E$5&gt;0,(E49/#REF!)*100,0)</f>
        <v>0</v>
      </c>
      <c r="G49" s="120" t="s">
        <v>41</v>
      </c>
      <c r="H49" s="121"/>
      <c r="I49" s="100">
        <v>558901060338</v>
      </c>
      <c r="J49" s="122"/>
      <c r="K49" s="11">
        <f>IF(I$51&gt;0,(I49/I$51)*100,0)</f>
        <v>98.49939355922423</v>
      </c>
      <c r="L49" s="15"/>
    </row>
    <row r="50" spans="1:12" ht="17.25" customHeight="1">
      <c r="A50" s="123"/>
      <c r="B50" s="124"/>
      <c r="C50" s="132"/>
      <c r="D50" s="133"/>
      <c r="E50" s="130">
        <f>IF(C$44&gt;0,(C50/C$44)*100,0)</f>
        <v>0</v>
      </c>
      <c r="F50" s="131">
        <f>IF(E$5&gt;0,(E50/#REF!)*100,0)</f>
        <v>0</v>
      </c>
      <c r="G50" s="120" t="s">
        <v>42</v>
      </c>
      <c r="H50" s="121"/>
      <c r="I50" s="100">
        <v>1272849835</v>
      </c>
      <c r="J50" s="122"/>
      <c r="K50" s="11">
        <f>IF(I$51&gt;0,(I50/I$51)*100,0)</f>
        <v>0.22432402751864006</v>
      </c>
      <c r="L50" s="15"/>
    </row>
    <row r="51" spans="1:12" ht="17.25" customHeight="1" thickBot="1">
      <c r="A51" s="125" t="s">
        <v>43</v>
      </c>
      <c r="B51" s="126"/>
      <c r="C51" s="114">
        <f>SUM(C45:D50)</f>
        <v>567415737440</v>
      </c>
      <c r="D51" s="115"/>
      <c r="E51" s="114">
        <f>IF(C$44&gt;0,(C51/C$44)*100,0)</f>
        <v>100</v>
      </c>
      <c r="F51" s="115">
        <f>IF(E$5&gt;0,(E51/#REF!)*100,0)</f>
        <v>0</v>
      </c>
      <c r="G51" s="128" t="s">
        <v>44</v>
      </c>
      <c r="H51" s="129"/>
      <c r="I51" s="114">
        <f>I44+I48</f>
        <v>567415737440</v>
      </c>
      <c r="J51" s="127"/>
      <c r="K51" s="17">
        <f>IF(I$51&gt;0,(I51/I$51)*100,0)</f>
        <v>100</v>
      </c>
      <c r="L51" s="18" t="str">
        <f>IF(C51=I51,"平衡","不平衡")</f>
        <v>平衡</v>
      </c>
    </row>
    <row r="52" spans="1:12" s="20" customFormat="1" ht="15" customHeight="1">
      <c r="A52" s="116" t="s">
        <v>94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9"/>
    </row>
    <row r="53" spans="1:12" ht="15" customHeight="1">
      <c r="A53" s="15"/>
      <c r="B53" s="99" t="s">
        <v>93</v>
      </c>
      <c r="C53" s="99"/>
      <c r="D53" s="99"/>
      <c r="E53" s="99"/>
      <c r="F53" s="99"/>
      <c r="G53" s="99"/>
      <c r="H53" s="99"/>
      <c r="I53" s="99"/>
      <c r="J53" s="99"/>
      <c r="K53" s="99"/>
      <c r="L53" s="15"/>
    </row>
    <row r="54" spans="2:11" ht="27.75" customHeight="1">
      <c r="B54" s="98"/>
      <c r="C54" s="99"/>
      <c r="D54" s="99"/>
      <c r="E54" s="99"/>
      <c r="F54" s="99"/>
      <c r="G54" s="99"/>
      <c r="H54" s="99"/>
      <c r="I54" s="99"/>
      <c r="J54" s="99"/>
      <c r="K54" s="99"/>
    </row>
  </sheetData>
  <sheetProtection/>
  <mergeCells count="217">
    <mergeCell ref="J28:K28"/>
    <mergeCell ref="H27:I27"/>
    <mergeCell ref="F26:G26"/>
    <mergeCell ref="F27:G27"/>
    <mergeCell ref="H26:I26"/>
    <mergeCell ref="H23:I23"/>
    <mergeCell ref="J27:K27"/>
    <mergeCell ref="J24:K24"/>
    <mergeCell ref="J23:K23"/>
    <mergeCell ref="F15:G15"/>
    <mergeCell ref="F16:G16"/>
    <mergeCell ref="D13:E13"/>
    <mergeCell ref="D19:E19"/>
    <mergeCell ref="H20:I20"/>
    <mergeCell ref="D27:E27"/>
    <mergeCell ref="D25:E25"/>
    <mergeCell ref="F25:G25"/>
    <mergeCell ref="D26:E26"/>
    <mergeCell ref="H19:I19"/>
    <mergeCell ref="D23:E23"/>
    <mergeCell ref="F23:G23"/>
    <mergeCell ref="D24:E24"/>
    <mergeCell ref="F24:G24"/>
    <mergeCell ref="D17:E17"/>
    <mergeCell ref="F17:G17"/>
    <mergeCell ref="A30:C30"/>
    <mergeCell ref="B28:C28"/>
    <mergeCell ref="B24:C24"/>
    <mergeCell ref="B25:C25"/>
    <mergeCell ref="B14:C14"/>
    <mergeCell ref="B23:C23"/>
    <mergeCell ref="B19:C19"/>
    <mergeCell ref="B20:C20"/>
    <mergeCell ref="A29:C29"/>
    <mergeCell ref="B18:C18"/>
    <mergeCell ref="A36:C36"/>
    <mergeCell ref="A35:C35"/>
    <mergeCell ref="D34:E34"/>
    <mergeCell ref="D28:E28"/>
    <mergeCell ref="B27:C27"/>
    <mergeCell ref="A6:C6"/>
    <mergeCell ref="B7:C7"/>
    <mergeCell ref="B10:C10"/>
    <mergeCell ref="B17:C17"/>
    <mergeCell ref="B8:C8"/>
    <mergeCell ref="B31:C31"/>
    <mergeCell ref="F4:G5"/>
    <mergeCell ref="F37:G37"/>
    <mergeCell ref="B40:K40"/>
    <mergeCell ref="F6:G6"/>
    <mergeCell ref="F36:G36"/>
    <mergeCell ref="H4:K4"/>
    <mergeCell ref="H37:I37"/>
    <mergeCell ref="A4:C5"/>
    <mergeCell ref="B26:C26"/>
    <mergeCell ref="F34:G34"/>
    <mergeCell ref="F35:G35"/>
    <mergeCell ref="F32:G32"/>
    <mergeCell ref="J31:K31"/>
    <mergeCell ref="H31:I31"/>
    <mergeCell ref="I43:J43"/>
    <mergeCell ref="H35:I35"/>
    <mergeCell ref="C42:H42"/>
    <mergeCell ref="D31:E31"/>
    <mergeCell ref="A37:C37"/>
    <mergeCell ref="D30:E30"/>
    <mergeCell ref="D32:E32"/>
    <mergeCell ref="F30:G30"/>
    <mergeCell ref="F29:G29"/>
    <mergeCell ref="D33:E33"/>
    <mergeCell ref="F31:G31"/>
    <mergeCell ref="A45:B45"/>
    <mergeCell ref="G43:H43"/>
    <mergeCell ref="A43:B43"/>
    <mergeCell ref="A46:B46"/>
    <mergeCell ref="C46:D46"/>
    <mergeCell ref="I42:K42"/>
    <mergeCell ref="C44:D44"/>
    <mergeCell ref="E43:F43"/>
    <mergeCell ref="C43:D43"/>
    <mergeCell ref="C45:D45"/>
    <mergeCell ref="A33:C33"/>
    <mergeCell ref="D4:E5"/>
    <mergeCell ref="D6:E6"/>
    <mergeCell ref="D36:E36"/>
    <mergeCell ref="D37:E37"/>
    <mergeCell ref="D35:E35"/>
    <mergeCell ref="D7:E7"/>
    <mergeCell ref="D12:E12"/>
    <mergeCell ref="D18:E18"/>
    <mergeCell ref="D29:E29"/>
    <mergeCell ref="J6:K6"/>
    <mergeCell ref="H5:I5"/>
    <mergeCell ref="H6:I6"/>
    <mergeCell ref="J34:K34"/>
    <mergeCell ref="B41:K41"/>
    <mergeCell ref="H33:I33"/>
    <mergeCell ref="F33:G33"/>
    <mergeCell ref="J35:K35"/>
    <mergeCell ref="A34:C34"/>
    <mergeCell ref="H34:I34"/>
    <mergeCell ref="J30:K30"/>
    <mergeCell ref="J33:K33"/>
    <mergeCell ref="H17:I17"/>
    <mergeCell ref="J20:K20"/>
    <mergeCell ref="J29:K29"/>
    <mergeCell ref="J32:K32"/>
    <mergeCell ref="J22:K22"/>
    <mergeCell ref="J21:K21"/>
    <mergeCell ref="H21:I21"/>
    <mergeCell ref="H28:I28"/>
    <mergeCell ref="J14:K14"/>
    <mergeCell ref="H13:I13"/>
    <mergeCell ref="J10:K10"/>
    <mergeCell ref="H15:I15"/>
    <mergeCell ref="J8:K8"/>
    <mergeCell ref="J13:K13"/>
    <mergeCell ref="J9:K9"/>
    <mergeCell ref="B1:K1"/>
    <mergeCell ref="B2:K2"/>
    <mergeCell ref="C3:H3"/>
    <mergeCell ref="I3:K3"/>
    <mergeCell ref="B9:C9"/>
    <mergeCell ref="F7:G7"/>
    <mergeCell ref="H7:I7"/>
    <mergeCell ref="J7:K7"/>
    <mergeCell ref="J5:K5"/>
    <mergeCell ref="D9:E9"/>
    <mergeCell ref="H9:I9"/>
    <mergeCell ref="D8:E8"/>
    <mergeCell ref="F9:G9"/>
    <mergeCell ref="J36:K36"/>
    <mergeCell ref="J37:K37"/>
    <mergeCell ref="H36:I36"/>
    <mergeCell ref="H30:I30"/>
    <mergeCell ref="H22:I22"/>
    <mergeCell ref="F20:G20"/>
    <mergeCell ref="G46:H46"/>
    <mergeCell ref="G44:H44"/>
    <mergeCell ref="E46:F46"/>
    <mergeCell ref="G45:H45"/>
    <mergeCell ref="E44:F44"/>
    <mergeCell ref="I46:J46"/>
    <mergeCell ref="A38:K38"/>
    <mergeCell ref="E45:F45"/>
    <mergeCell ref="A44:B44"/>
    <mergeCell ref="I48:J48"/>
    <mergeCell ref="G48:H48"/>
    <mergeCell ref="I49:J49"/>
    <mergeCell ref="G49:H49"/>
    <mergeCell ref="I44:J44"/>
    <mergeCell ref="I45:J45"/>
    <mergeCell ref="C49:D49"/>
    <mergeCell ref="E48:F48"/>
    <mergeCell ref="E49:F49"/>
    <mergeCell ref="A48:B48"/>
    <mergeCell ref="A49:B49"/>
    <mergeCell ref="C48:D48"/>
    <mergeCell ref="C50:D50"/>
    <mergeCell ref="E50:F50"/>
    <mergeCell ref="G50:H50"/>
    <mergeCell ref="I50:J50"/>
    <mergeCell ref="C51:D51"/>
    <mergeCell ref="A50:B50"/>
    <mergeCell ref="A51:B51"/>
    <mergeCell ref="I51:J51"/>
    <mergeCell ref="G51:H51"/>
    <mergeCell ref="B22:C22"/>
    <mergeCell ref="D22:E22"/>
    <mergeCell ref="F22:G22"/>
    <mergeCell ref="F19:G19"/>
    <mergeCell ref="B53:K53"/>
    <mergeCell ref="E51:F51"/>
    <mergeCell ref="A52:K52"/>
    <mergeCell ref="B32:C32"/>
    <mergeCell ref="H32:I32"/>
    <mergeCell ref="H29:I29"/>
    <mergeCell ref="F28:G28"/>
    <mergeCell ref="H25:I25"/>
    <mergeCell ref="H18:I18"/>
    <mergeCell ref="H24:I24"/>
    <mergeCell ref="J25:K25"/>
    <mergeCell ref="F8:G8"/>
    <mergeCell ref="H8:I8"/>
    <mergeCell ref="J17:K17"/>
    <mergeCell ref="H12:I12"/>
    <mergeCell ref="H14:I14"/>
    <mergeCell ref="F18:G18"/>
    <mergeCell ref="H16:I16"/>
    <mergeCell ref="H10:I10"/>
    <mergeCell ref="H11:I11"/>
    <mergeCell ref="F12:G12"/>
    <mergeCell ref="J11:K11"/>
    <mergeCell ref="F13:G13"/>
    <mergeCell ref="J15:K15"/>
    <mergeCell ref="J16:K16"/>
    <mergeCell ref="J12:K12"/>
    <mergeCell ref="A16:C16"/>
    <mergeCell ref="B13:C13"/>
    <mergeCell ref="B11:C11"/>
    <mergeCell ref="B12:C12"/>
    <mergeCell ref="D16:E16"/>
    <mergeCell ref="F10:G10"/>
    <mergeCell ref="D15:E15"/>
    <mergeCell ref="D10:E10"/>
    <mergeCell ref="D11:E11"/>
    <mergeCell ref="F11:G11"/>
    <mergeCell ref="B54:K54"/>
    <mergeCell ref="D14:E14"/>
    <mergeCell ref="F14:G14"/>
    <mergeCell ref="D21:E21"/>
    <mergeCell ref="F21:G21"/>
    <mergeCell ref="D20:E20"/>
    <mergeCell ref="B21:C21"/>
    <mergeCell ref="J18:K18"/>
    <mergeCell ref="J26:K26"/>
    <mergeCell ref="J19:K19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a2605</dc:creator>
  <cp:keywords/>
  <dc:description/>
  <cp:lastModifiedBy>行政院主計總處會計決算處林聖偉</cp:lastModifiedBy>
  <cp:lastPrinted>2019-04-01T10:47:39Z</cp:lastPrinted>
  <dcterms:created xsi:type="dcterms:W3CDTF">2012-02-10T00:55:43Z</dcterms:created>
  <dcterms:modified xsi:type="dcterms:W3CDTF">2019-04-17T05:25:21Z</dcterms:modified>
  <cp:category/>
  <cp:version/>
  <cp:contentType/>
  <cp:contentStatus/>
</cp:coreProperties>
</file>