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96" activeTab="0"/>
  </bookViews>
  <sheets>
    <sheet name="餘絀表及撥補表" sheetId="1" r:id="rId1"/>
    <sheet name="現流表及平衡表" sheetId="2" r:id="rId2"/>
  </sheets>
  <definedNames>
    <definedName name="_xlnm.Print_Area" localSheetId="1">'現流表及平衡表'!$A$1:$K$51</definedName>
    <definedName name="_xlnm.Print_Area" localSheetId="0">'餘絀表及撥補表'!$A$1:$H$52</definedName>
  </definedNames>
  <calcPr fullCalcOnLoad="1"/>
</workbook>
</file>

<file path=xl/sharedStrings.xml><?xml version="1.0" encoding="utf-8"?>
<sst xmlns="http://schemas.openxmlformats.org/spreadsheetml/2006/main" count="100" uniqueCount="83">
  <si>
    <t>單位：新臺幣元</t>
  </si>
  <si>
    <t>％</t>
  </si>
  <si>
    <t>金　　　　額</t>
  </si>
  <si>
    <t>科目</t>
  </si>
  <si>
    <t>項目</t>
  </si>
  <si>
    <t>本年度決算數</t>
  </si>
  <si>
    <t>本年度
決算數</t>
  </si>
  <si>
    <t>撥用賸餘</t>
  </si>
  <si>
    <r>
      <t>金</t>
    </r>
    <r>
      <rPr>
        <b/>
        <sz val="12"/>
        <rFont val="Times New Roman"/>
        <family val="1"/>
      </rPr>
      <t xml:space="preserve">        </t>
    </r>
    <r>
      <rPr>
        <b/>
        <sz val="12"/>
        <rFont val="新細明體"/>
        <family val="1"/>
      </rPr>
      <t>額</t>
    </r>
  </si>
  <si>
    <t>業務活動之現金流量</t>
  </si>
  <si>
    <t>調整非現金項目</t>
  </si>
  <si>
    <t>投資活動之現金流量</t>
  </si>
  <si>
    <t>期初現金及約當現金</t>
  </si>
  <si>
    <t>期末現金及約當現金</t>
  </si>
  <si>
    <t>科　　　　目</t>
  </si>
  <si>
    <t>金　　　　額</t>
  </si>
  <si>
    <t>％</t>
  </si>
  <si>
    <t>科     　　目</t>
  </si>
  <si>
    <t>資　產</t>
  </si>
  <si>
    <t>負　債</t>
  </si>
  <si>
    <t>流動資產</t>
  </si>
  <si>
    <t>流動負債</t>
  </si>
  <si>
    <t>其他資產</t>
  </si>
  <si>
    <t>淨值</t>
  </si>
  <si>
    <t>基金</t>
  </si>
  <si>
    <t>合                 計</t>
  </si>
  <si>
    <t>合 　　計</t>
  </si>
  <si>
    <t>金額</t>
  </si>
  <si>
    <t>賸餘之部</t>
  </si>
  <si>
    <t>本期賸餘</t>
  </si>
  <si>
    <t>前期未分配賸餘</t>
  </si>
  <si>
    <t>分配之部</t>
  </si>
  <si>
    <t>填補累積短絀</t>
  </si>
  <si>
    <t>未分配賸餘</t>
  </si>
  <si>
    <t>短絀之部</t>
  </si>
  <si>
    <t>本期短絀</t>
  </si>
  <si>
    <t>填補之部</t>
  </si>
  <si>
    <t>待填補之短絀</t>
  </si>
  <si>
    <t>本年度預算數</t>
  </si>
  <si>
    <t>本年度
預算數</t>
  </si>
  <si>
    <t>收入</t>
  </si>
  <si>
    <t>支出</t>
  </si>
  <si>
    <t>業務收入</t>
  </si>
  <si>
    <t>業務外收入</t>
  </si>
  <si>
    <t>業務成本與費用</t>
  </si>
  <si>
    <t>業務外費用</t>
  </si>
  <si>
    <t>無形資產</t>
  </si>
  <si>
    <t>其他負債</t>
  </si>
  <si>
    <t>公積</t>
  </si>
  <si>
    <r>
      <t xml:space="preserve">        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107</t>
    </r>
    <r>
      <rPr>
        <b/>
        <sz val="12"/>
        <rFont val="新細明體"/>
        <family val="1"/>
      </rPr>
      <t>年度</t>
    </r>
    <r>
      <rPr>
        <b/>
        <sz val="12"/>
        <rFont val="Times New Roman"/>
        <family val="1"/>
      </rPr>
      <t xml:space="preserve">                   </t>
    </r>
    <r>
      <rPr>
        <b/>
        <sz val="12"/>
        <rFont val="新細明體"/>
        <family val="1"/>
      </rPr>
      <t>　</t>
    </r>
    <r>
      <rPr>
        <b/>
        <sz val="10"/>
        <rFont val="新細明體"/>
        <family val="1"/>
      </rPr>
      <t>　　　　　</t>
    </r>
    <r>
      <rPr>
        <b/>
        <sz val="10"/>
        <rFont val="Times New Roman"/>
        <family val="1"/>
      </rPr>
      <t xml:space="preserve">  </t>
    </r>
    <r>
      <rPr>
        <b/>
        <sz val="10"/>
        <rFont val="新細明體"/>
        <family val="1"/>
      </rPr>
      <t>　</t>
    </r>
    <r>
      <rPr>
        <b/>
        <sz val="10"/>
        <rFont val="Times New Roman"/>
        <family val="1"/>
      </rPr>
      <t xml:space="preserve">    </t>
    </r>
    <r>
      <rPr>
        <b/>
        <sz val="12"/>
        <rFont val="新細明體"/>
        <family val="1"/>
      </rPr>
      <t>單位：新臺幣元</t>
    </r>
  </si>
  <si>
    <r>
      <t xml:space="preserve">        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107</t>
    </r>
    <r>
      <rPr>
        <b/>
        <sz val="12"/>
        <rFont val="新細明體"/>
        <family val="1"/>
      </rPr>
      <t>年度</t>
    </r>
    <r>
      <rPr>
        <b/>
        <sz val="12"/>
        <rFont val="Times New Roman"/>
        <family val="1"/>
      </rPr>
      <t xml:space="preserve">                   </t>
    </r>
    <r>
      <rPr>
        <b/>
        <sz val="12"/>
        <rFont val="新細明體"/>
        <family val="1"/>
      </rPr>
      <t>　</t>
    </r>
    <r>
      <rPr>
        <b/>
        <sz val="10"/>
        <rFont val="新細明體"/>
        <family val="1"/>
      </rPr>
      <t>　　　　　　</t>
    </r>
    <r>
      <rPr>
        <b/>
        <sz val="10"/>
        <rFont val="Times New Roman"/>
        <family val="1"/>
      </rPr>
      <t xml:space="preserve">       </t>
    </r>
    <r>
      <rPr>
        <b/>
        <sz val="12"/>
        <rFont val="新細明體"/>
        <family val="1"/>
      </rPr>
      <t>單位：新臺幣元</t>
    </r>
  </si>
  <si>
    <t>提存公積</t>
  </si>
  <si>
    <r>
      <t xml:space="preserve">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107</t>
    </r>
    <r>
      <rPr>
        <b/>
        <sz val="12"/>
        <rFont val="新細明體"/>
        <family val="1"/>
      </rPr>
      <t>年度</t>
    </r>
  </si>
  <si>
    <t>增加無形資產及其他資產</t>
  </si>
  <si>
    <t>不動產、廠房及設備</t>
  </si>
  <si>
    <t>利息股利之調整</t>
  </si>
  <si>
    <r>
      <t xml:space="preserve">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107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12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31</t>
    </r>
    <r>
      <rPr>
        <b/>
        <sz val="12"/>
        <rFont val="新細明體"/>
        <family val="1"/>
      </rPr>
      <t>日</t>
    </r>
  </si>
  <si>
    <t>稅前餘絀</t>
  </si>
  <si>
    <t>未計利息股利之本期餘絀</t>
  </si>
  <si>
    <t>未計利息股利之淨現金流入(流出)</t>
  </si>
  <si>
    <t>收取利息</t>
  </si>
  <si>
    <t>籌資活動之現金流量</t>
  </si>
  <si>
    <t>投資、長期應收款、貸墊款及準備金</t>
  </si>
  <si>
    <r>
      <t>比較增減</t>
    </r>
    <r>
      <rPr>
        <b/>
        <sz val="12"/>
        <rFont val="Times New Roman"/>
        <family val="1"/>
      </rPr>
      <t xml:space="preserve"> </t>
    </r>
  </si>
  <si>
    <r>
      <t>比較增減</t>
    </r>
  </si>
  <si>
    <t xml:space="preserve">  業務活動之淨現金流入（流出）</t>
  </si>
  <si>
    <t xml:space="preserve">  投資活動之淨現金之流入（流出）</t>
  </si>
  <si>
    <t xml:space="preserve">  籌資活動之淨現金流入(流出)</t>
  </si>
  <si>
    <t>現金及約當現金之淨增（淨減）</t>
  </si>
  <si>
    <t>本期賸餘（短絀）</t>
  </si>
  <si>
    <t>累積餘絀</t>
  </si>
  <si>
    <t>國家住宅及都市更新中心平衡表</t>
  </si>
  <si>
    <t>支付利息</t>
  </si>
  <si>
    <t>支付所得稅</t>
  </si>
  <si>
    <t>增加流動金融資產及短期貸墊款</t>
  </si>
  <si>
    <t>增加不動產、廠房及設備、礦產資源</t>
  </si>
  <si>
    <t>增加投資性不動產</t>
  </si>
  <si>
    <t>增加短期債務、流動金融負債及其他負債</t>
  </si>
  <si>
    <t>增加基金、公積及填補短絀</t>
  </si>
  <si>
    <t>投資性不動產</t>
  </si>
  <si>
    <t>國家住宅及都市更新中心現金流量表</t>
  </si>
  <si>
    <t>國家住宅及都市更新中心餘絀撥補表</t>
  </si>
  <si>
    <t>國家住宅及都市更新中心收支餘絀表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</si>
</sst>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  &quot;* #,##0.00_);_(* &quot;&quot;_);_(@_)"/>
    <numFmt numFmtId="177" formatCode="_(* #,##0.00_);_(&quot;-&quot;\ #,##0.00_);_(* &quot;&quot;_);_(@_)"/>
    <numFmt numFmtId="178" formatCode="#,##0.00_ "/>
    <numFmt numFmtId="179" formatCode="0.00_ "/>
    <numFmt numFmtId="180" formatCode="#,##0_ "/>
  </numFmts>
  <fonts count="54">
    <font>
      <sz val="12"/>
      <name val="標楷體"/>
      <family val="4"/>
    </font>
    <font>
      <sz val="12"/>
      <color indexed="8"/>
      <name val="新細明體"/>
      <family val="1"/>
    </font>
    <font>
      <sz val="9"/>
      <name val="標楷體"/>
      <family val="4"/>
    </font>
    <font>
      <b/>
      <sz val="20"/>
      <name val="新細明體"/>
      <family val="1"/>
    </font>
    <font>
      <sz val="9"/>
      <name val="細明體"/>
      <family val="3"/>
    </font>
    <font>
      <b/>
      <sz val="12"/>
      <name val="新細明體"/>
      <family val="1"/>
    </font>
    <font>
      <sz val="14"/>
      <name val="標楷體"/>
      <family val="4"/>
    </font>
    <font>
      <b/>
      <sz val="12"/>
      <name val="Times New Roman"/>
      <family val="1"/>
    </font>
    <font>
      <b/>
      <sz val="9"/>
      <name val="新細明體"/>
      <family val="1"/>
    </font>
    <font>
      <b/>
      <sz val="10"/>
      <name val="Times New Roman"/>
      <family val="1"/>
    </font>
    <font>
      <sz val="9"/>
      <name val="新細明體"/>
      <family val="1"/>
    </font>
    <font>
      <sz val="10"/>
      <name val="Times New Roman"/>
      <family val="1"/>
    </font>
    <font>
      <b/>
      <sz val="12"/>
      <name val="細明體"/>
      <family val="3"/>
    </font>
    <font>
      <b/>
      <sz val="10"/>
      <name val="新細明體"/>
      <family val="1"/>
    </font>
    <font>
      <sz val="10"/>
      <name val="新細明體"/>
      <family val="1"/>
    </font>
    <font>
      <sz val="12"/>
      <name val="新細明體"/>
      <family val="1"/>
    </font>
    <font>
      <sz val="10"/>
      <name val="細明體"/>
      <family val="3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/>
    </border>
    <border>
      <left style="thin"/>
      <right/>
      <top style="medium"/>
      <bottom style="thin"/>
    </border>
    <border>
      <left/>
      <right style="thin"/>
      <top/>
      <bottom/>
    </border>
    <border>
      <left style="thin"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/>
      <bottom style="medium"/>
    </border>
    <border>
      <left/>
      <right style="thin"/>
      <top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/>
    </border>
    <border>
      <left style="thin"/>
      <right/>
      <top/>
      <bottom style="thin"/>
    </border>
    <border>
      <left/>
      <right/>
      <top style="medium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0" borderId="1" applyNumberFormat="0" applyFill="0" applyAlignment="0" applyProtection="0"/>
    <xf numFmtId="0" fontId="39" fillId="21" borderId="0" applyNumberFormat="0" applyBorder="0" applyAlignment="0" applyProtection="0"/>
    <xf numFmtId="9" fontId="0" fillId="0" borderId="0" applyFont="0" applyFill="0" applyBorder="0" applyAlignment="0" applyProtection="0"/>
    <xf numFmtId="0" fontId="4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0" fillId="23" borderId="4" applyNumberFormat="0" applyFont="0" applyAlignment="0" applyProtection="0"/>
    <xf numFmtId="0" fontId="42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22" borderId="8" applyNumberFormat="0" applyAlignment="0" applyProtection="0"/>
    <xf numFmtId="0" fontId="49" fillId="31" borderId="9" applyNumberFormat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160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5" fillId="0" borderId="10" xfId="0" applyFont="1" applyBorder="1" applyAlignment="1" applyProtection="1">
      <alignment horizontal="center" vertical="center"/>
      <protection/>
    </xf>
    <xf numFmtId="0" fontId="12" fillId="0" borderId="11" xfId="0" applyFont="1" applyBorder="1" applyAlignment="1" applyProtection="1">
      <alignment horizontal="center" vertical="center"/>
      <protection/>
    </xf>
    <xf numFmtId="0" fontId="14" fillId="0" borderId="12" xfId="0" applyFont="1" applyBorder="1" applyAlignment="1" applyProtection="1">
      <alignment horizontal="left" vertical="center"/>
      <protection locked="0"/>
    </xf>
    <xf numFmtId="177" fontId="9" fillId="0" borderId="13" xfId="0" applyNumberFormat="1" applyFont="1" applyFill="1" applyBorder="1" applyAlignment="1" applyProtection="1">
      <alignment horizontal="right" vertical="center"/>
      <protection/>
    </xf>
    <xf numFmtId="0" fontId="11" fillId="0" borderId="0" xfId="0" applyFont="1" applyAlignment="1">
      <alignment vertical="center"/>
    </xf>
    <xf numFmtId="0" fontId="5" fillId="0" borderId="14" xfId="0" applyFont="1" applyBorder="1" applyAlignment="1" applyProtection="1">
      <alignment horizontal="distributed" vertical="center" indent="1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15" fillId="0" borderId="0" xfId="0" applyFont="1" applyAlignment="1">
      <alignment vertical="center"/>
    </xf>
    <xf numFmtId="177" fontId="11" fillId="0" borderId="15" xfId="0" applyNumberFormat="1" applyFont="1" applyBorder="1" applyAlignment="1" applyProtection="1">
      <alignment horizontal="left" vertical="center"/>
      <protection locked="0"/>
    </xf>
    <xf numFmtId="177" fontId="11" fillId="0" borderId="15" xfId="0" applyNumberFormat="1" applyFont="1" applyBorder="1" applyAlignment="1" applyProtection="1">
      <alignment horizontal="center" vertical="center"/>
      <protection locked="0"/>
    </xf>
    <xf numFmtId="177" fontId="11" fillId="0" borderId="15" xfId="0" applyNumberFormat="1" applyFont="1" applyBorder="1" applyAlignment="1" applyProtection="1">
      <alignment horizontal="right" vertical="center"/>
      <protection/>
    </xf>
    <xf numFmtId="177" fontId="11" fillId="0" borderId="15" xfId="0" applyNumberFormat="1" applyFont="1" applyBorder="1" applyAlignment="1" applyProtection="1">
      <alignment horizontal="center" vertical="center"/>
      <protection/>
    </xf>
    <xf numFmtId="176" fontId="11" fillId="0" borderId="16" xfId="0" applyNumberFormat="1" applyFont="1" applyBorder="1" applyAlignment="1" applyProtection="1">
      <alignment horizontal="right" vertical="center" readingOrder="2"/>
      <protection/>
    </xf>
    <xf numFmtId="177" fontId="9" fillId="0" borderId="17" xfId="0" applyNumberFormat="1" applyFont="1" applyBorder="1" applyAlignment="1" applyProtection="1">
      <alignment vertical="center"/>
      <protection/>
    </xf>
    <xf numFmtId="177" fontId="9" fillId="0" borderId="17" xfId="0" applyNumberFormat="1" applyFont="1" applyBorder="1" applyAlignment="1" applyProtection="1">
      <alignment horizontal="right" vertical="center"/>
      <protection/>
    </xf>
    <xf numFmtId="176" fontId="9" fillId="0" borderId="13" xfId="0" applyNumberFormat="1" applyFont="1" applyBorder="1" applyAlignment="1" applyProtection="1">
      <alignment vertical="center" readingOrder="2"/>
      <protection/>
    </xf>
    <xf numFmtId="177" fontId="9" fillId="0" borderId="18" xfId="0" applyNumberFormat="1" applyFont="1" applyFill="1" applyBorder="1" applyAlignment="1" applyProtection="1">
      <alignment vertical="center"/>
      <protection/>
    </xf>
    <xf numFmtId="177" fontId="9" fillId="0" borderId="18" xfId="0" applyNumberFormat="1" applyFont="1" applyFill="1" applyBorder="1" applyAlignment="1" applyProtection="1">
      <alignment vertical="center" readingOrder="2"/>
      <protection/>
    </xf>
    <xf numFmtId="0" fontId="15" fillId="0" borderId="0" xfId="0" applyFont="1" applyFill="1" applyAlignment="1">
      <alignment vertical="center"/>
    </xf>
    <xf numFmtId="0" fontId="14" fillId="0" borderId="12" xfId="0" applyFont="1" applyFill="1" applyBorder="1" applyAlignment="1" applyProtection="1">
      <alignment horizontal="left" vertical="center"/>
      <protection locked="0"/>
    </xf>
    <xf numFmtId="177" fontId="11" fillId="0" borderId="15" xfId="0" applyNumberFormat="1" applyFont="1" applyFill="1" applyBorder="1" applyAlignment="1" applyProtection="1">
      <alignment horizontal="left" vertical="center"/>
      <protection locked="0"/>
    </xf>
    <xf numFmtId="177" fontId="11" fillId="0" borderId="15" xfId="0" applyNumberFormat="1" applyFont="1" applyFill="1" applyBorder="1" applyAlignment="1" applyProtection="1">
      <alignment vertical="center" readingOrder="2"/>
      <protection/>
    </xf>
    <xf numFmtId="177" fontId="11" fillId="0" borderId="15" xfId="0" applyNumberFormat="1" applyFont="1" applyFill="1" applyBorder="1" applyAlignment="1" applyProtection="1">
      <alignment horizontal="center" vertical="center"/>
      <protection locked="0"/>
    </xf>
    <xf numFmtId="177" fontId="11" fillId="0" borderId="15" xfId="0" applyNumberFormat="1" applyFont="1" applyFill="1" applyBorder="1" applyAlignment="1" applyProtection="1">
      <alignment horizontal="right" vertical="center"/>
      <protection/>
    </xf>
    <xf numFmtId="176" fontId="11" fillId="0" borderId="16" xfId="0" applyNumberFormat="1" applyFont="1" applyFill="1" applyBorder="1" applyAlignment="1" applyProtection="1">
      <alignment vertical="center" readingOrder="2"/>
      <protection/>
    </xf>
    <xf numFmtId="178" fontId="11" fillId="0" borderId="16" xfId="0" applyNumberFormat="1" applyFont="1" applyFill="1" applyBorder="1" applyAlignment="1" applyProtection="1">
      <alignment vertical="center" readingOrder="2"/>
      <protection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13" fillId="0" borderId="12" xfId="0" applyFont="1" applyFill="1" applyBorder="1" applyAlignment="1" applyProtection="1">
      <alignment horizontal="left" vertical="center"/>
      <protection locked="0"/>
    </xf>
    <xf numFmtId="177" fontId="9" fillId="0" borderId="15" xfId="0" applyNumberFormat="1" applyFont="1" applyFill="1" applyBorder="1" applyAlignment="1" applyProtection="1">
      <alignment vertical="center"/>
      <protection/>
    </xf>
    <xf numFmtId="177" fontId="9" fillId="0" borderId="15" xfId="0" applyNumberFormat="1" applyFont="1" applyFill="1" applyBorder="1" applyAlignment="1" applyProtection="1">
      <alignment vertical="center" readingOrder="2"/>
      <protection/>
    </xf>
    <xf numFmtId="176" fontId="9" fillId="0" borderId="16" xfId="0" applyNumberFormat="1" applyFont="1" applyFill="1" applyBorder="1" applyAlignment="1" applyProtection="1">
      <alignment vertical="center" readingOrder="2"/>
      <protection/>
    </xf>
    <xf numFmtId="177" fontId="9" fillId="0" borderId="15" xfId="0" applyNumberFormat="1" applyFont="1" applyFill="1" applyBorder="1" applyAlignment="1" applyProtection="1">
      <alignment horizontal="right" vertical="center"/>
      <protection/>
    </xf>
    <xf numFmtId="177" fontId="11" fillId="0" borderId="15" xfId="0" applyNumberFormat="1" applyFont="1" applyFill="1" applyBorder="1" applyAlignment="1" applyProtection="1">
      <alignment horizontal="center" vertical="center"/>
      <protection/>
    </xf>
    <xf numFmtId="176" fontId="11" fillId="0" borderId="16" xfId="0" applyNumberFormat="1" applyFont="1" applyFill="1" applyBorder="1" applyAlignment="1" applyProtection="1">
      <alignment horizontal="right" vertical="center" readingOrder="2"/>
      <protection/>
    </xf>
    <xf numFmtId="49" fontId="14" fillId="0" borderId="12" xfId="0" applyNumberFormat="1" applyFont="1" applyFill="1" applyBorder="1" applyAlignment="1" applyProtection="1">
      <alignment horizontal="left" vertical="center" readingOrder="1"/>
      <protection locked="0"/>
    </xf>
    <xf numFmtId="0" fontId="13" fillId="0" borderId="0" xfId="0" applyFont="1" applyFill="1" applyBorder="1" applyAlignment="1" applyProtection="1">
      <alignment horizontal="left" vertical="center"/>
      <protection/>
    </xf>
    <xf numFmtId="177" fontId="11" fillId="0" borderId="15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Fill="1" applyAlignment="1">
      <alignment vertical="center"/>
    </xf>
    <xf numFmtId="177" fontId="11" fillId="0" borderId="15" xfId="0" applyNumberFormat="1" applyFont="1" applyFill="1" applyBorder="1" applyAlignment="1" applyProtection="1">
      <alignment vertical="center"/>
      <protection/>
    </xf>
    <xf numFmtId="176" fontId="9" fillId="0" borderId="19" xfId="0" applyNumberFormat="1" applyFont="1" applyFill="1" applyBorder="1" applyAlignment="1" applyProtection="1">
      <alignment vertical="center" readingOrder="2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177" fontId="11" fillId="0" borderId="16" xfId="0" applyNumberFormat="1" applyFont="1" applyFill="1" applyBorder="1" applyAlignment="1" applyProtection="1">
      <alignment horizontal="right" vertical="center"/>
      <protection locked="0"/>
    </xf>
    <xf numFmtId="177" fontId="11" fillId="0" borderId="12" xfId="0" applyNumberFormat="1" applyFont="1" applyFill="1" applyBorder="1" applyAlignment="1" applyProtection="1">
      <alignment horizontal="right" vertical="center"/>
      <protection locked="0"/>
    </xf>
    <xf numFmtId="0" fontId="8" fillId="0" borderId="12" xfId="0" applyFont="1" applyFill="1" applyBorder="1" applyAlignment="1" applyProtection="1">
      <alignment horizontal="left" vertical="center"/>
      <protection/>
    </xf>
    <xf numFmtId="177" fontId="9" fillId="0" borderId="16" xfId="0" applyNumberFormat="1" applyFont="1" applyFill="1" applyBorder="1" applyAlignment="1" applyProtection="1">
      <alignment horizontal="right" vertical="center"/>
      <protection/>
    </xf>
    <xf numFmtId="177" fontId="11" fillId="0" borderId="16" xfId="0" applyNumberFormat="1" applyFont="1" applyFill="1" applyBorder="1" applyAlignment="1" applyProtection="1">
      <alignment horizontal="right" vertical="center"/>
      <protection/>
    </xf>
    <xf numFmtId="177" fontId="11" fillId="0" borderId="12" xfId="0" applyNumberFormat="1" applyFont="1" applyFill="1" applyBorder="1" applyAlignment="1" applyProtection="1">
      <alignment horizontal="right" vertical="center"/>
      <protection/>
    </xf>
    <xf numFmtId="0" fontId="14" fillId="0" borderId="0" xfId="0" applyFont="1" applyFill="1" applyBorder="1" applyAlignment="1" applyProtection="1">
      <alignment horizontal="left" vertical="center"/>
      <protection locked="0"/>
    </xf>
    <xf numFmtId="177" fontId="11" fillId="0" borderId="0" xfId="0" applyNumberFormat="1" applyFont="1" applyFill="1" applyBorder="1" applyAlignment="1" applyProtection="1">
      <alignment horizontal="right" vertical="center"/>
      <protection locked="0"/>
    </xf>
    <xf numFmtId="0" fontId="11" fillId="0" borderId="20" xfId="0" applyFont="1" applyFill="1" applyBorder="1" applyAlignment="1">
      <alignment vertical="center"/>
    </xf>
    <xf numFmtId="0" fontId="14" fillId="0" borderId="21" xfId="0" applyFont="1" applyFill="1" applyBorder="1" applyAlignment="1" applyProtection="1">
      <alignment horizontal="left" vertical="center"/>
      <protection locked="0"/>
    </xf>
    <xf numFmtId="177" fontId="11" fillId="0" borderId="17" xfId="0" applyNumberFormat="1" applyFont="1" applyFill="1" applyBorder="1" applyAlignment="1" applyProtection="1">
      <alignment horizontal="left" vertical="center"/>
      <protection locked="0"/>
    </xf>
    <xf numFmtId="177" fontId="11" fillId="0" borderId="17" xfId="0" applyNumberFormat="1" applyFont="1" applyFill="1" applyBorder="1" applyAlignment="1" applyProtection="1">
      <alignment horizontal="center" vertical="center"/>
      <protection/>
    </xf>
    <xf numFmtId="177" fontId="11" fillId="0" borderId="17" xfId="0" applyNumberFormat="1" applyFont="1" applyBorder="1" applyAlignment="1" applyProtection="1">
      <alignment horizontal="center" vertical="center"/>
      <protection locked="0"/>
    </xf>
    <xf numFmtId="177" fontId="11" fillId="0" borderId="17" xfId="0" applyNumberFormat="1" applyFont="1" applyBorder="1" applyAlignment="1" applyProtection="1">
      <alignment horizontal="center" vertical="center"/>
      <protection/>
    </xf>
    <xf numFmtId="177" fontId="11" fillId="0" borderId="17" xfId="0" applyNumberFormat="1" applyFont="1" applyBorder="1" applyAlignment="1" applyProtection="1">
      <alignment vertical="center"/>
      <protection/>
    </xf>
    <xf numFmtId="176" fontId="11" fillId="0" borderId="13" xfId="0" applyNumberFormat="1" applyFont="1" applyBorder="1" applyAlignment="1" applyProtection="1">
      <alignment horizontal="right" vertical="center" readingOrder="2"/>
      <protection/>
    </xf>
    <xf numFmtId="0" fontId="16" fillId="0" borderId="0" xfId="0" applyFont="1" applyAlignment="1">
      <alignment vertical="center"/>
    </xf>
    <xf numFmtId="0" fontId="10" fillId="0" borderId="12" xfId="0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left" vertical="center" indent="1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right" vertical="center"/>
    </xf>
    <xf numFmtId="177" fontId="52" fillId="0" borderId="18" xfId="0" applyNumberFormat="1" applyFont="1" applyFill="1" applyBorder="1" applyAlignment="1" applyProtection="1">
      <alignment vertical="center" readingOrder="2"/>
      <protection/>
    </xf>
    <xf numFmtId="177" fontId="52" fillId="0" borderId="18" xfId="0" applyNumberFormat="1" applyFont="1" applyFill="1" applyBorder="1" applyAlignment="1" applyProtection="1">
      <alignment vertical="center"/>
      <protection/>
    </xf>
    <xf numFmtId="177" fontId="53" fillId="0" borderId="15" xfId="0" applyNumberFormat="1" applyFont="1" applyFill="1" applyBorder="1" applyAlignment="1" applyProtection="1">
      <alignment vertical="center" readingOrder="2"/>
      <protection/>
    </xf>
    <xf numFmtId="177" fontId="53" fillId="0" borderId="15" xfId="0" applyNumberFormat="1" applyFont="1" applyFill="1" applyBorder="1" applyAlignment="1" applyProtection="1">
      <alignment horizontal="center" vertical="center"/>
      <protection locked="0"/>
    </xf>
    <xf numFmtId="177" fontId="52" fillId="0" borderId="15" xfId="0" applyNumberFormat="1" applyFont="1" applyFill="1" applyBorder="1" applyAlignment="1" applyProtection="1">
      <alignment vertical="center" readingOrder="2"/>
      <protection/>
    </xf>
    <xf numFmtId="177" fontId="52" fillId="0" borderId="15" xfId="0" applyNumberFormat="1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13" fillId="0" borderId="12" xfId="0" applyFont="1" applyFill="1" applyBorder="1" applyAlignment="1" applyProtection="1">
      <alignment horizontal="left" vertical="center"/>
      <protection locked="0"/>
    </xf>
    <xf numFmtId="0" fontId="13" fillId="0" borderId="22" xfId="0" applyFont="1" applyFill="1" applyBorder="1" applyAlignment="1" applyProtection="1">
      <alignment horizontal="left" vertical="center"/>
      <protection locked="0"/>
    </xf>
    <xf numFmtId="0" fontId="13" fillId="0" borderId="23" xfId="0" applyFont="1" applyFill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/>
    </xf>
    <xf numFmtId="0" fontId="7" fillId="0" borderId="20" xfId="0" applyFont="1" applyBorder="1" applyAlignment="1" applyProtection="1">
      <alignment horizontal="left" vertical="top"/>
      <protection locked="0"/>
    </xf>
    <xf numFmtId="0" fontId="5" fillId="0" borderId="24" xfId="0" applyFont="1" applyBorder="1" applyAlignment="1" applyProtection="1">
      <alignment horizontal="distributed" vertical="center" indent="1"/>
      <protection/>
    </xf>
    <xf numFmtId="0" fontId="5" fillId="0" borderId="25" xfId="0" applyFont="1" applyBorder="1" applyAlignment="1" applyProtection="1">
      <alignment horizontal="distributed" vertical="center" indent="1"/>
      <protection/>
    </xf>
    <xf numFmtId="0" fontId="5" fillId="0" borderId="26" xfId="0" applyFont="1" applyBorder="1" applyAlignment="1" applyProtection="1">
      <alignment horizontal="distributed" vertical="center" indent="1"/>
      <protection/>
    </xf>
    <xf numFmtId="0" fontId="5" fillId="0" borderId="27" xfId="0" applyFont="1" applyBorder="1" applyAlignment="1" applyProtection="1">
      <alignment horizontal="distributed" vertical="center" indent="1"/>
      <protection/>
    </xf>
    <xf numFmtId="0" fontId="5" fillId="0" borderId="28" xfId="0" applyFont="1" applyBorder="1" applyAlignment="1" applyProtection="1">
      <alignment horizontal="distributed" vertical="center" indent="1"/>
      <protection/>
    </xf>
    <xf numFmtId="0" fontId="5" fillId="0" borderId="11" xfId="0" applyFont="1" applyBorder="1" applyAlignment="1" applyProtection="1">
      <alignment horizontal="distributed" vertical="center" indent="1"/>
      <protection/>
    </xf>
    <xf numFmtId="0" fontId="11" fillId="0" borderId="24" xfId="0" applyFont="1" applyBorder="1" applyAlignment="1" applyProtection="1">
      <alignment horizontal="left" vertical="center"/>
      <protection locked="0"/>
    </xf>
    <xf numFmtId="0" fontId="13" fillId="0" borderId="20" xfId="0" applyFont="1" applyBorder="1" applyAlignment="1" applyProtection="1">
      <alignment horizontal="left" vertical="center"/>
      <protection locked="0"/>
    </xf>
    <xf numFmtId="0" fontId="13" fillId="0" borderId="21" xfId="0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14" fillId="0" borderId="0" xfId="0" applyFont="1" applyFill="1" applyBorder="1" applyAlignment="1" applyProtection="1">
      <alignment horizontal="left" vertical="center"/>
      <protection locked="0"/>
    </xf>
    <xf numFmtId="0" fontId="14" fillId="0" borderId="12" xfId="0" applyFont="1" applyFill="1" applyBorder="1" applyAlignment="1" applyProtection="1">
      <alignment horizontal="left" vertical="center"/>
      <protection locked="0"/>
    </xf>
    <xf numFmtId="177" fontId="11" fillId="0" borderId="16" xfId="0" applyNumberFormat="1" applyFont="1" applyFill="1" applyBorder="1" applyAlignment="1" applyProtection="1">
      <alignment horizontal="right" vertical="center"/>
      <protection/>
    </xf>
    <xf numFmtId="177" fontId="11" fillId="0" borderId="12" xfId="0" applyNumberFormat="1" applyFont="1" applyFill="1" applyBorder="1" applyAlignment="1" applyProtection="1">
      <alignment horizontal="right" vertical="center"/>
      <protection/>
    </xf>
    <xf numFmtId="177" fontId="11" fillId="0" borderId="16" xfId="0" applyNumberFormat="1" applyFont="1" applyFill="1" applyBorder="1" applyAlignment="1" applyProtection="1">
      <alignment horizontal="right" vertical="center"/>
      <protection locked="0"/>
    </xf>
    <xf numFmtId="177" fontId="11" fillId="0" borderId="12" xfId="0" applyNumberFormat="1" applyFont="1" applyFill="1" applyBorder="1" applyAlignment="1" applyProtection="1">
      <alignment horizontal="right" vertical="center"/>
      <protection locked="0"/>
    </xf>
    <xf numFmtId="0" fontId="0" fillId="0" borderId="12" xfId="0" applyFont="1" applyFill="1" applyBorder="1" applyAlignment="1">
      <alignment horizontal="right" vertical="center"/>
    </xf>
    <xf numFmtId="176" fontId="11" fillId="0" borderId="16" xfId="0" applyNumberFormat="1" applyFont="1" applyFill="1" applyBorder="1" applyAlignment="1" applyProtection="1">
      <alignment horizontal="right" vertical="center"/>
      <protection/>
    </xf>
    <xf numFmtId="176" fontId="11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2" xfId="0" applyBorder="1" applyAlignment="1">
      <alignment horizontal="right" vertical="center"/>
    </xf>
    <xf numFmtId="177" fontId="11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 applyProtection="1">
      <alignment horizontal="left" vertical="center"/>
      <protection locked="0"/>
    </xf>
    <xf numFmtId="0" fontId="10" fillId="0" borderId="12" xfId="0" applyFont="1" applyFill="1" applyBorder="1" applyAlignment="1" applyProtection="1">
      <alignment horizontal="left" vertical="center"/>
      <protection locked="0"/>
    </xf>
    <xf numFmtId="0" fontId="14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12" xfId="0" applyBorder="1" applyAlignment="1">
      <alignment horizontal="left" vertical="center" wrapText="1"/>
    </xf>
    <xf numFmtId="0" fontId="5" fillId="0" borderId="29" xfId="0" applyFont="1" applyBorder="1" applyAlignment="1" applyProtection="1">
      <alignment horizontal="distributed" vertical="center" wrapText="1" indent="1"/>
      <protection/>
    </xf>
    <xf numFmtId="0" fontId="5" fillId="0" borderId="30" xfId="0" applyFont="1" applyBorder="1" applyAlignment="1" applyProtection="1">
      <alignment horizontal="distributed" vertical="center" indent="1"/>
      <protection/>
    </xf>
    <xf numFmtId="0" fontId="0" fillId="0" borderId="31" xfId="0" applyFont="1" applyBorder="1" applyAlignment="1">
      <alignment vertical="center"/>
    </xf>
    <xf numFmtId="0" fontId="5" fillId="0" borderId="10" xfId="0" applyFont="1" applyBorder="1" applyAlignment="1" applyProtection="1">
      <alignment horizontal="distributed" vertical="center" indent="1"/>
      <protection/>
    </xf>
    <xf numFmtId="0" fontId="5" fillId="0" borderId="32" xfId="0" applyFont="1" applyBorder="1" applyAlignment="1" applyProtection="1">
      <alignment horizontal="distributed" vertical="center" inden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33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top"/>
      <protection locked="0"/>
    </xf>
    <xf numFmtId="0" fontId="7" fillId="0" borderId="20" xfId="0" applyFont="1" applyBorder="1" applyAlignment="1" applyProtection="1">
      <alignment horizontal="center" vertical="top"/>
      <protection locked="0"/>
    </xf>
    <xf numFmtId="0" fontId="5" fillId="0" borderId="20" xfId="0" applyFont="1" applyBorder="1" applyAlignment="1" applyProtection="1">
      <alignment horizontal="right"/>
      <protection/>
    </xf>
    <xf numFmtId="176" fontId="9" fillId="0" borderId="19" xfId="0" applyNumberFormat="1" applyFont="1" applyFill="1" applyBorder="1" applyAlignment="1" applyProtection="1">
      <alignment horizontal="right" vertical="center"/>
      <protection/>
    </xf>
    <xf numFmtId="176" fontId="9" fillId="0" borderId="22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10" fillId="0" borderId="12" xfId="0" applyFont="1" applyFill="1" applyBorder="1" applyAlignment="1" applyProtection="1">
      <alignment horizontal="left" vertical="center"/>
      <protection/>
    </xf>
    <xf numFmtId="0" fontId="8" fillId="0" borderId="22" xfId="0" applyFont="1" applyFill="1" applyBorder="1" applyAlignment="1" applyProtection="1">
      <alignment horizontal="left" vertical="center"/>
      <protection/>
    </xf>
    <xf numFmtId="0" fontId="8" fillId="0" borderId="23" xfId="0" applyFont="1" applyFill="1" applyBorder="1" applyAlignment="1" applyProtection="1">
      <alignment horizontal="left" vertical="center"/>
      <protection/>
    </xf>
    <xf numFmtId="177" fontId="9" fillId="0" borderId="19" xfId="0" applyNumberFormat="1" applyFont="1" applyFill="1" applyBorder="1" applyAlignment="1" applyProtection="1">
      <alignment horizontal="right" vertical="center"/>
      <protection/>
    </xf>
    <xf numFmtId="177" fontId="9" fillId="0" borderId="23" xfId="0" applyNumberFormat="1" applyFont="1" applyFill="1" applyBorder="1" applyAlignment="1" applyProtection="1">
      <alignment horizontal="right" vertical="center"/>
      <protection/>
    </xf>
    <xf numFmtId="177" fontId="9" fillId="0" borderId="16" xfId="0" applyNumberFormat="1" applyFont="1" applyFill="1" applyBorder="1" applyAlignment="1" applyProtection="1">
      <alignment horizontal="right" vertical="center"/>
      <protection/>
    </xf>
    <xf numFmtId="177" fontId="9" fillId="0" borderId="12" xfId="0" applyNumberFormat="1" applyFont="1" applyFill="1" applyBorder="1" applyAlignment="1" applyProtection="1">
      <alignment horizontal="right" vertical="center"/>
      <protection/>
    </xf>
    <xf numFmtId="176" fontId="9" fillId="0" borderId="16" xfId="0" applyNumberFormat="1" applyFont="1" applyFill="1" applyBorder="1" applyAlignment="1" applyProtection="1">
      <alignment horizontal="right" vertical="center"/>
      <protection/>
    </xf>
    <xf numFmtId="176" fontId="9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8" fillId="0" borderId="12" xfId="0" applyFont="1" applyFill="1" applyBorder="1" applyAlignment="1" applyProtection="1">
      <alignment horizontal="left" vertical="center"/>
      <protection/>
    </xf>
    <xf numFmtId="177" fontId="9" fillId="0" borderId="16" xfId="0" applyNumberFormat="1" applyFont="1" applyFill="1" applyBorder="1" applyAlignment="1" applyProtection="1">
      <alignment horizontal="right" vertical="center"/>
      <protection locked="0"/>
    </xf>
    <xf numFmtId="177" fontId="9" fillId="0" borderId="12" xfId="0" applyNumberFormat="1" applyFont="1" applyFill="1" applyBorder="1" applyAlignment="1" applyProtection="1">
      <alignment horizontal="right" vertical="center"/>
      <protection locked="0"/>
    </xf>
    <xf numFmtId="0" fontId="8" fillId="0" borderId="20" xfId="0" applyFont="1" applyFill="1" applyBorder="1" applyAlignment="1" applyProtection="1">
      <alignment horizontal="left" vertical="center"/>
      <protection/>
    </xf>
    <xf numFmtId="0" fontId="8" fillId="0" borderId="21" xfId="0" applyFont="1" applyFill="1" applyBorder="1" applyAlignment="1" applyProtection="1">
      <alignment horizontal="left" vertical="center"/>
      <protection/>
    </xf>
    <xf numFmtId="177" fontId="9" fillId="0" borderId="13" xfId="0" applyNumberFormat="1" applyFont="1" applyFill="1" applyBorder="1" applyAlignment="1" applyProtection="1">
      <alignment horizontal="right" vertical="center"/>
      <protection/>
    </xf>
    <xf numFmtId="177" fontId="9" fillId="0" borderId="21" xfId="0" applyNumberFormat="1" applyFont="1" applyFill="1" applyBorder="1" applyAlignment="1" applyProtection="1">
      <alignment horizontal="right" vertical="center"/>
      <protection/>
    </xf>
    <xf numFmtId="176" fontId="9" fillId="0" borderId="13" xfId="0" applyNumberFormat="1" applyFont="1" applyFill="1" applyBorder="1" applyAlignment="1" applyProtection="1">
      <alignment horizontal="right" vertical="center"/>
      <protection/>
    </xf>
    <xf numFmtId="176" fontId="9" fillId="0" borderId="20" xfId="0" applyNumberFormat="1" applyFont="1" applyFill="1" applyBorder="1" applyAlignment="1" applyProtection="1">
      <alignment horizontal="right" vertical="center"/>
      <protection/>
    </xf>
    <xf numFmtId="0" fontId="5" fillId="0" borderId="31" xfId="0" applyFont="1" applyBorder="1" applyAlignment="1" applyProtection="1">
      <alignment horizontal="center" vertical="center"/>
      <protection/>
    </xf>
    <xf numFmtId="0" fontId="5" fillId="0" borderId="34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12" fillId="0" borderId="11" xfId="0" applyFont="1" applyBorder="1" applyAlignment="1" applyProtection="1">
      <alignment horizontal="center" vertical="center"/>
      <protection/>
    </xf>
    <xf numFmtId="0" fontId="12" fillId="0" borderId="34" xfId="0" applyFont="1" applyBorder="1" applyAlignment="1" applyProtection="1">
      <alignment horizontal="center" vertical="center"/>
      <protection/>
    </xf>
    <xf numFmtId="0" fontId="7" fillId="0" borderId="20" xfId="0" applyFont="1" applyBorder="1" applyAlignment="1" applyProtection="1">
      <alignment horizontal="center" vertical="center"/>
      <protection locked="0"/>
    </xf>
    <xf numFmtId="177" fontId="9" fillId="0" borderId="22" xfId="0" applyNumberFormat="1" applyFont="1" applyFill="1" applyBorder="1" applyAlignment="1" applyProtection="1">
      <alignment horizontal="right" vertical="center"/>
      <protection/>
    </xf>
    <xf numFmtId="0" fontId="13" fillId="0" borderId="22" xfId="0" applyFont="1" applyFill="1" applyBorder="1" applyAlignment="1" applyProtection="1">
      <alignment horizontal="distributed" vertical="center" indent="1"/>
      <protection/>
    </xf>
    <xf numFmtId="0" fontId="13" fillId="0" borderId="23" xfId="0" applyFont="1" applyFill="1" applyBorder="1" applyAlignment="1" applyProtection="1">
      <alignment horizontal="distributed" vertical="center" indent="1"/>
      <protection/>
    </xf>
    <xf numFmtId="0" fontId="13" fillId="0" borderId="19" xfId="0" applyFont="1" applyFill="1" applyBorder="1" applyAlignment="1" applyProtection="1">
      <alignment horizontal="distributed" vertical="center" indent="1"/>
      <protection/>
    </xf>
    <xf numFmtId="0" fontId="13" fillId="0" borderId="16" xfId="0" applyFont="1" applyFill="1" applyBorder="1" applyAlignment="1" applyProtection="1">
      <alignment horizontal="distributed" vertical="center" indent="1"/>
      <protection locked="0"/>
    </xf>
    <xf numFmtId="0" fontId="13" fillId="0" borderId="12" xfId="0" applyFont="1" applyFill="1" applyBorder="1" applyAlignment="1" applyProtection="1">
      <alignment horizontal="distributed" vertical="center" indent="1"/>
      <protection locked="0"/>
    </xf>
    <xf numFmtId="177" fontId="9" fillId="0" borderId="0" xfId="0" applyNumberFormat="1" applyFont="1" applyFill="1" applyBorder="1" applyAlignment="1" applyProtection="1">
      <alignment horizontal="right" vertical="center"/>
      <protection locked="0"/>
    </xf>
    <xf numFmtId="177" fontId="9" fillId="0" borderId="20" xfId="0" applyNumberFormat="1" applyFont="1" applyFill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left" vertical="center" wrapText="1"/>
      <protection locked="0"/>
    </xf>
    <xf numFmtId="0" fontId="14" fillId="0" borderId="24" xfId="0" applyFont="1" applyBorder="1" applyAlignment="1" applyProtection="1">
      <alignment horizontal="left" vertical="center" wrapText="1"/>
      <protection locked="0"/>
    </xf>
    <xf numFmtId="0" fontId="11" fillId="0" borderId="0" xfId="0" applyFont="1" applyBorder="1" applyAlignment="1" applyProtection="1">
      <alignment horizontal="left" vertical="center" wrapText="1"/>
      <protection locked="0"/>
    </xf>
    <xf numFmtId="0" fontId="13" fillId="0" borderId="20" xfId="0" applyFont="1" applyFill="1" applyBorder="1" applyAlignment="1" applyProtection="1">
      <alignment horizontal="center" vertical="center"/>
      <protection/>
    </xf>
    <xf numFmtId="0" fontId="13" fillId="0" borderId="21" xfId="0" applyFont="1" applyFill="1" applyBorder="1" applyAlignment="1" applyProtection="1">
      <alignment horizontal="center" vertical="center"/>
      <protection/>
    </xf>
    <xf numFmtId="0" fontId="13" fillId="0" borderId="13" xfId="0" applyFont="1" applyFill="1" applyBorder="1" applyAlignment="1" applyProtection="1">
      <alignment horizontal="distributed" vertical="center" indent="1"/>
      <protection/>
    </xf>
    <xf numFmtId="0" fontId="13" fillId="0" borderId="21" xfId="0" applyFont="1" applyFill="1" applyBorder="1" applyAlignment="1" applyProtection="1">
      <alignment horizontal="distributed" vertical="center" indent="1"/>
      <protection/>
    </xf>
    <xf numFmtId="0" fontId="0" fillId="0" borderId="12" xfId="0" applyFont="1" applyBorder="1" applyAlignment="1">
      <alignment horizontal="righ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9.00390625" defaultRowHeight="16.5"/>
  <cols>
    <col min="1" max="1" width="1.4921875" style="62" customWidth="1"/>
    <col min="2" max="2" width="20.875" style="62" customWidth="1"/>
    <col min="3" max="3" width="14.625" style="62" customWidth="1"/>
    <col min="4" max="4" width="8.125" style="62" customWidth="1"/>
    <col min="5" max="5" width="14.625" style="62" customWidth="1"/>
    <col min="6" max="6" width="8.50390625" style="62" bestFit="1" customWidth="1"/>
    <col min="7" max="7" width="14.625" style="62" customWidth="1"/>
    <col min="8" max="8" width="8.625" style="62" customWidth="1"/>
    <col min="9" max="16384" width="9.00390625" style="62" customWidth="1"/>
  </cols>
  <sheetData>
    <row r="1" spans="1:8" ht="27" customHeight="1">
      <c r="A1" s="78" t="s">
        <v>82</v>
      </c>
      <c r="B1" s="78"/>
      <c r="C1" s="78"/>
      <c r="D1" s="78"/>
      <c r="E1" s="78"/>
      <c r="F1" s="78"/>
      <c r="G1" s="78"/>
      <c r="H1" s="78"/>
    </row>
    <row r="2" spans="2:8" ht="18" customHeight="1">
      <c r="B2" s="79"/>
      <c r="C2" s="79"/>
      <c r="D2" s="79"/>
      <c r="E2" s="79"/>
      <c r="F2" s="79"/>
      <c r="G2" s="79"/>
      <c r="H2" s="79"/>
    </row>
    <row r="3" spans="2:8" ht="19.5" customHeight="1" thickBot="1">
      <c r="B3" s="1"/>
      <c r="C3" s="80" t="s">
        <v>49</v>
      </c>
      <c r="D3" s="80"/>
      <c r="E3" s="80"/>
      <c r="F3" s="80"/>
      <c r="G3" s="80"/>
      <c r="H3" s="80"/>
    </row>
    <row r="4" spans="1:8" ht="15" customHeight="1">
      <c r="A4" s="81" t="s">
        <v>3</v>
      </c>
      <c r="B4" s="82"/>
      <c r="C4" s="85" t="s">
        <v>38</v>
      </c>
      <c r="D4" s="85"/>
      <c r="E4" s="85" t="s">
        <v>5</v>
      </c>
      <c r="F4" s="85"/>
      <c r="G4" s="85" t="s">
        <v>63</v>
      </c>
      <c r="H4" s="86"/>
    </row>
    <row r="5" spans="1:8" ht="15" customHeight="1">
      <c r="A5" s="83"/>
      <c r="B5" s="84"/>
      <c r="C5" s="7" t="s">
        <v>27</v>
      </c>
      <c r="D5" s="8" t="s">
        <v>1</v>
      </c>
      <c r="E5" s="7" t="s">
        <v>27</v>
      </c>
      <c r="F5" s="8" t="s">
        <v>1</v>
      </c>
      <c r="G5" s="7" t="s">
        <v>27</v>
      </c>
      <c r="H5" s="2" t="s">
        <v>1</v>
      </c>
    </row>
    <row r="6" spans="1:8" ht="15" customHeight="1">
      <c r="A6" s="76" t="s">
        <v>40</v>
      </c>
      <c r="B6" s="77"/>
      <c r="C6" s="18">
        <f>C7+C8</f>
        <v>23287000</v>
      </c>
      <c r="D6" s="19">
        <f aca="true" t="shared" si="0" ref="D6:D12">C6/$C$6*100</f>
        <v>100</v>
      </c>
      <c r="E6" s="18">
        <f>E7+E8</f>
        <v>20496439</v>
      </c>
      <c r="F6" s="19">
        <f aca="true" t="shared" si="1" ref="F6:F12">E6/$E$6*100</f>
        <v>100</v>
      </c>
      <c r="G6" s="18">
        <f>G7+G8</f>
        <v>-2790561</v>
      </c>
      <c r="H6" s="32">
        <f>IF(C6=0,0,ABS(G6/C6*100))</f>
        <v>11.983342637523082</v>
      </c>
    </row>
    <row r="7" spans="1:8" ht="15" customHeight="1">
      <c r="A7" s="20"/>
      <c r="B7" s="21" t="s">
        <v>42</v>
      </c>
      <c r="C7" s="22">
        <v>22540000</v>
      </c>
      <c r="D7" s="23">
        <f>C7/$C$6*100</f>
        <v>96.7922016575772</v>
      </c>
      <c r="E7" s="24">
        <v>18401525</v>
      </c>
      <c r="F7" s="23">
        <f>E7/$E$6*100</f>
        <v>89.77913187749346</v>
      </c>
      <c r="G7" s="25">
        <f>E7-C7</f>
        <v>-4138475</v>
      </c>
      <c r="H7" s="26">
        <f aca="true" t="shared" si="2" ref="H7:H12">IF(C7=0,0,ABS(G7/C7*100))</f>
        <v>18.360581188997337</v>
      </c>
    </row>
    <row r="8" spans="1:8" ht="15" customHeight="1">
      <c r="A8" s="20"/>
      <c r="B8" s="21" t="s">
        <v>43</v>
      </c>
      <c r="C8" s="22">
        <v>747000</v>
      </c>
      <c r="D8" s="23">
        <f>C8/$C$6*100</f>
        <v>3.207798342422811</v>
      </c>
      <c r="E8" s="24">
        <v>2094914</v>
      </c>
      <c r="F8" s="23">
        <f>E8/$E$6*100</f>
        <v>10.220868122506548</v>
      </c>
      <c r="G8" s="25">
        <f>E8-C8</f>
        <v>1347914</v>
      </c>
      <c r="H8" s="27">
        <f t="shared" si="2"/>
        <v>180.44364123159303</v>
      </c>
    </row>
    <row r="9" spans="1:8" ht="15" customHeight="1">
      <c r="A9" s="74" t="s">
        <v>41</v>
      </c>
      <c r="B9" s="75"/>
      <c r="C9" s="30">
        <f>C10+C11</f>
        <v>243166000</v>
      </c>
      <c r="D9" s="31">
        <f t="shared" si="0"/>
        <v>1044.2135096835145</v>
      </c>
      <c r="E9" s="30">
        <f>SUM(E10:E11)</f>
        <v>97267871</v>
      </c>
      <c r="F9" s="31">
        <f t="shared" si="1"/>
        <v>474.5598540312296</v>
      </c>
      <c r="G9" s="30">
        <f>SUM(G10:G11)</f>
        <v>-145898129</v>
      </c>
      <c r="H9" s="32">
        <f t="shared" si="2"/>
        <v>59.9993950634546</v>
      </c>
    </row>
    <row r="10" spans="1:8" ht="15" customHeight="1">
      <c r="A10" s="20"/>
      <c r="B10" s="21" t="s">
        <v>44</v>
      </c>
      <c r="C10" s="22">
        <v>243166000</v>
      </c>
      <c r="D10" s="23">
        <f t="shared" si="0"/>
        <v>1044.2135096835145</v>
      </c>
      <c r="E10" s="24">
        <v>97078195</v>
      </c>
      <c r="F10" s="23">
        <f t="shared" si="1"/>
        <v>473.6344445003349</v>
      </c>
      <c r="G10" s="25">
        <f>E10-C10</f>
        <v>-146087805</v>
      </c>
      <c r="H10" s="26">
        <f t="shared" si="2"/>
        <v>60.077397744750506</v>
      </c>
    </row>
    <row r="11" spans="1:8" ht="15" customHeight="1">
      <c r="A11" s="20"/>
      <c r="B11" s="21" t="s">
        <v>45</v>
      </c>
      <c r="C11" s="22"/>
      <c r="D11" s="23">
        <f t="shared" si="0"/>
        <v>0</v>
      </c>
      <c r="E11" s="24">
        <v>189676</v>
      </c>
      <c r="F11" s="23">
        <f t="shared" si="1"/>
        <v>0.9254095308946105</v>
      </c>
      <c r="G11" s="25">
        <f>E11-C11</f>
        <v>189676</v>
      </c>
      <c r="H11" s="26">
        <f t="shared" si="2"/>
        <v>0</v>
      </c>
    </row>
    <row r="12" spans="1:8" ht="15" customHeight="1">
      <c r="A12" s="74" t="s">
        <v>69</v>
      </c>
      <c r="B12" s="75"/>
      <c r="C12" s="30">
        <f>C6-C9</f>
        <v>-219879000</v>
      </c>
      <c r="D12" s="31">
        <f t="shared" si="0"/>
        <v>-944.2135096835145</v>
      </c>
      <c r="E12" s="30">
        <f>E6-E9</f>
        <v>-76771432</v>
      </c>
      <c r="F12" s="31">
        <f t="shared" si="1"/>
        <v>-374.5598540312295</v>
      </c>
      <c r="G12" s="30">
        <f>G6-G9</f>
        <v>143107568</v>
      </c>
      <c r="H12" s="32">
        <f t="shared" si="2"/>
        <v>65.08469112557361</v>
      </c>
    </row>
    <row r="13" spans="1:8" ht="15" customHeight="1">
      <c r="A13" s="74"/>
      <c r="B13" s="75"/>
      <c r="C13" s="30"/>
      <c r="D13" s="30"/>
      <c r="E13" s="30"/>
      <c r="F13" s="30"/>
      <c r="G13" s="33"/>
      <c r="H13" s="32"/>
    </row>
    <row r="14" spans="1:8" ht="15" customHeight="1">
      <c r="A14" s="20"/>
      <c r="B14" s="21"/>
      <c r="C14" s="22"/>
      <c r="D14" s="34"/>
      <c r="E14" s="24"/>
      <c r="F14" s="34"/>
      <c r="G14" s="25"/>
      <c r="H14" s="35"/>
    </row>
    <row r="15" spans="1:8" ht="15" customHeight="1">
      <c r="A15" s="9"/>
      <c r="B15" s="4"/>
      <c r="C15" s="10"/>
      <c r="D15" s="13"/>
      <c r="E15" s="11"/>
      <c r="F15" s="13"/>
      <c r="G15" s="12"/>
      <c r="H15" s="14"/>
    </row>
    <row r="16" spans="1:8" ht="15" customHeight="1">
      <c r="A16" s="9"/>
      <c r="B16" s="4"/>
      <c r="C16" s="10"/>
      <c r="D16" s="13"/>
      <c r="E16" s="11"/>
      <c r="F16" s="13"/>
      <c r="G16" s="12"/>
      <c r="H16" s="14"/>
    </row>
    <row r="17" spans="1:8" ht="15" customHeight="1">
      <c r="A17" s="9"/>
      <c r="B17" s="4"/>
      <c r="C17" s="10"/>
      <c r="D17" s="13"/>
      <c r="E17" s="11"/>
      <c r="F17" s="13"/>
      <c r="G17" s="12"/>
      <c r="H17" s="14"/>
    </row>
    <row r="18" spans="1:8" ht="15" customHeight="1">
      <c r="A18" s="9"/>
      <c r="B18" s="4"/>
      <c r="C18" s="10"/>
      <c r="D18" s="13"/>
      <c r="E18" s="11"/>
      <c r="F18" s="13"/>
      <c r="G18" s="12"/>
      <c r="H18" s="14"/>
    </row>
    <row r="19" spans="1:8" ht="15" customHeight="1">
      <c r="A19" s="9"/>
      <c r="B19" s="4"/>
      <c r="C19" s="10"/>
      <c r="D19" s="13"/>
      <c r="E19" s="11"/>
      <c r="F19" s="13"/>
      <c r="G19" s="12"/>
      <c r="H19" s="14"/>
    </row>
    <row r="20" spans="1:8" ht="15" customHeight="1">
      <c r="A20" s="9"/>
      <c r="B20" s="4"/>
      <c r="C20" s="10"/>
      <c r="D20" s="13"/>
      <c r="E20" s="11"/>
      <c r="F20" s="13"/>
      <c r="G20" s="12"/>
      <c r="H20" s="14"/>
    </row>
    <row r="21" spans="1:8" ht="15" customHeight="1">
      <c r="A21" s="9"/>
      <c r="B21" s="4"/>
      <c r="C21" s="10"/>
      <c r="D21" s="13"/>
      <c r="E21" s="11"/>
      <c r="F21" s="13"/>
      <c r="G21" s="12"/>
      <c r="H21" s="14"/>
    </row>
    <row r="22" spans="1:8" ht="15" customHeight="1">
      <c r="A22" s="9"/>
      <c r="B22" s="4"/>
      <c r="C22" s="10"/>
      <c r="D22" s="13"/>
      <c r="E22" s="11"/>
      <c r="F22" s="13"/>
      <c r="G22" s="12"/>
      <c r="H22" s="14"/>
    </row>
    <row r="23" spans="1:8" ht="15" customHeight="1">
      <c r="A23" s="9"/>
      <c r="B23" s="4"/>
      <c r="C23" s="10"/>
      <c r="D23" s="13">
        <v>0</v>
      </c>
      <c r="E23" s="11"/>
      <c r="F23" s="13">
        <v>0</v>
      </c>
      <c r="G23" s="12">
        <v>0</v>
      </c>
      <c r="H23" s="14"/>
    </row>
    <row r="24" spans="1:8" ht="15" customHeight="1" thickBot="1">
      <c r="A24" s="88"/>
      <c r="B24" s="89"/>
      <c r="C24" s="15"/>
      <c r="D24" s="15"/>
      <c r="E24" s="15"/>
      <c r="F24" s="15"/>
      <c r="G24" s="16"/>
      <c r="H24" s="17"/>
    </row>
    <row r="25" spans="2:8" ht="15" customHeight="1">
      <c r="B25" s="87"/>
      <c r="C25" s="87"/>
      <c r="D25" s="87"/>
      <c r="E25" s="87"/>
      <c r="F25" s="87"/>
      <c r="G25" s="87"/>
      <c r="H25" s="87"/>
    </row>
    <row r="26" spans="2:8" ht="15" customHeight="1">
      <c r="B26" s="90"/>
      <c r="C26" s="90"/>
      <c r="D26" s="90"/>
      <c r="E26" s="90"/>
      <c r="F26" s="90"/>
      <c r="G26" s="90"/>
      <c r="H26" s="90"/>
    </row>
    <row r="27" ht="15" customHeight="1"/>
    <row r="28" ht="15" customHeight="1"/>
    <row r="29" spans="1:8" ht="27" customHeight="1">
      <c r="A29" s="78" t="s">
        <v>81</v>
      </c>
      <c r="B29" s="78"/>
      <c r="C29" s="78"/>
      <c r="D29" s="78"/>
      <c r="E29" s="78"/>
      <c r="F29" s="78"/>
      <c r="G29" s="78"/>
      <c r="H29" s="78"/>
    </row>
    <row r="30" spans="2:8" ht="18" customHeight="1">
      <c r="B30" s="79"/>
      <c r="C30" s="79"/>
      <c r="D30" s="79"/>
      <c r="E30" s="79"/>
      <c r="F30" s="79"/>
      <c r="G30" s="79"/>
      <c r="H30" s="79"/>
    </row>
    <row r="31" spans="2:8" ht="19.5" customHeight="1" thickBot="1">
      <c r="B31" s="1"/>
      <c r="C31" s="80" t="s">
        <v>50</v>
      </c>
      <c r="D31" s="80"/>
      <c r="E31" s="80"/>
      <c r="F31" s="80"/>
      <c r="G31" s="80"/>
      <c r="H31" s="80"/>
    </row>
    <row r="32" spans="1:8" ht="15" customHeight="1">
      <c r="A32" s="81" t="s">
        <v>4</v>
      </c>
      <c r="B32" s="82"/>
      <c r="C32" s="85" t="s">
        <v>38</v>
      </c>
      <c r="D32" s="85"/>
      <c r="E32" s="85" t="s">
        <v>5</v>
      </c>
      <c r="F32" s="85"/>
      <c r="G32" s="85" t="s">
        <v>63</v>
      </c>
      <c r="H32" s="86"/>
    </row>
    <row r="33" spans="1:8" ht="15" customHeight="1">
      <c r="A33" s="83"/>
      <c r="B33" s="84"/>
      <c r="C33" s="7" t="s">
        <v>27</v>
      </c>
      <c r="D33" s="8" t="s">
        <v>1</v>
      </c>
      <c r="E33" s="7" t="s">
        <v>27</v>
      </c>
      <c r="F33" s="8" t="s">
        <v>1</v>
      </c>
      <c r="G33" s="7" t="s">
        <v>27</v>
      </c>
      <c r="H33" s="2" t="s">
        <v>1</v>
      </c>
    </row>
    <row r="34" spans="1:8" ht="15" customHeight="1">
      <c r="A34" s="76" t="s">
        <v>28</v>
      </c>
      <c r="B34" s="77"/>
      <c r="C34" s="18">
        <f>C35+C36</f>
        <v>0</v>
      </c>
      <c r="D34" s="68" t="e">
        <f aca="true" t="shared" si="3" ref="D34:D40">C34/$C$34*100</f>
        <v>#DIV/0!</v>
      </c>
      <c r="E34" s="69">
        <f>E35+E36</f>
        <v>0</v>
      </c>
      <c r="F34" s="68" t="e">
        <f aca="true" t="shared" si="4" ref="F34:F40">E34/$E$34*100</f>
        <v>#DIV/0!</v>
      </c>
      <c r="G34" s="18">
        <f>G35+G36</f>
        <v>0</v>
      </c>
      <c r="H34" s="41">
        <f aca="true" t="shared" si="5" ref="H34:H44">IF(C34=0,0,ABS(G34/C34*100))</f>
        <v>0</v>
      </c>
    </row>
    <row r="35" spans="1:9" ht="15" customHeight="1">
      <c r="A35" s="63"/>
      <c r="B35" s="36" t="s">
        <v>29</v>
      </c>
      <c r="C35" s="22"/>
      <c r="D35" s="70" t="e">
        <f t="shared" si="3"/>
        <v>#DIV/0!</v>
      </c>
      <c r="E35" s="71"/>
      <c r="F35" s="70" t="e">
        <f t="shared" si="4"/>
        <v>#DIV/0!</v>
      </c>
      <c r="G35" s="40">
        <f>E35-C35</f>
        <v>0</v>
      </c>
      <c r="H35" s="26">
        <f t="shared" si="5"/>
        <v>0</v>
      </c>
      <c r="I35" s="64"/>
    </row>
    <row r="36" spans="1:8" ht="15" customHeight="1">
      <c r="A36" s="63"/>
      <c r="B36" s="21" t="s">
        <v>30</v>
      </c>
      <c r="C36" s="22"/>
      <c r="D36" s="70" t="e">
        <f t="shared" si="3"/>
        <v>#DIV/0!</v>
      </c>
      <c r="E36" s="71"/>
      <c r="F36" s="70" t="e">
        <f t="shared" si="4"/>
        <v>#DIV/0!</v>
      </c>
      <c r="G36" s="40">
        <f>E36-C36</f>
        <v>0</v>
      </c>
      <c r="H36" s="26">
        <f t="shared" si="5"/>
        <v>0</v>
      </c>
    </row>
    <row r="37" spans="1:8" ht="15" customHeight="1">
      <c r="A37" s="74" t="s">
        <v>31</v>
      </c>
      <c r="B37" s="75"/>
      <c r="C37" s="30">
        <f>SUM(C38:C39)</f>
        <v>0</v>
      </c>
      <c r="D37" s="72" t="e">
        <f t="shared" si="3"/>
        <v>#DIV/0!</v>
      </c>
      <c r="E37" s="73">
        <f>SUM(E38:E39)</f>
        <v>0</v>
      </c>
      <c r="F37" s="72" t="e">
        <f t="shared" si="4"/>
        <v>#DIV/0!</v>
      </c>
      <c r="G37" s="30">
        <f>SUM(G38:G39)</f>
        <v>0</v>
      </c>
      <c r="H37" s="32">
        <f t="shared" si="5"/>
        <v>0</v>
      </c>
    </row>
    <row r="38" spans="1:8" ht="15" customHeight="1">
      <c r="A38" s="65"/>
      <c r="B38" s="21" t="s">
        <v>32</v>
      </c>
      <c r="C38" s="22"/>
      <c r="D38" s="70" t="e">
        <f t="shared" si="3"/>
        <v>#DIV/0!</v>
      </c>
      <c r="E38" s="71"/>
      <c r="F38" s="72" t="e">
        <f>E38/$C$34*100</f>
        <v>#DIV/0!</v>
      </c>
      <c r="G38" s="40">
        <f>E38-C38</f>
        <v>0</v>
      </c>
      <c r="H38" s="26">
        <f t="shared" si="5"/>
        <v>0</v>
      </c>
    </row>
    <row r="39" spans="1:8" ht="15" customHeight="1">
      <c r="A39" s="65"/>
      <c r="B39" s="21" t="s">
        <v>51</v>
      </c>
      <c r="C39" s="22"/>
      <c r="D39" s="70" t="e">
        <f t="shared" si="3"/>
        <v>#DIV/0!</v>
      </c>
      <c r="E39" s="71">
        <v>0</v>
      </c>
      <c r="F39" s="70" t="e">
        <f>E39/$E$34*100</f>
        <v>#DIV/0!</v>
      </c>
      <c r="G39" s="40">
        <f>E39-C39</f>
        <v>0</v>
      </c>
      <c r="H39" s="26">
        <f t="shared" si="5"/>
        <v>0</v>
      </c>
    </row>
    <row r="40" spans="1:8" ht="15" customHeight="1">
      <c r="A40" s="74" t="s">
        <v>33</v>
      </c>
      <c r="B40" s="75"/>
      <c r="C40" s="30">
        <f>C34-C37</f>
        <v>0</v>
      </c>
      <c r="D40" s="72" t="e">
        <f t="shared" si="3"/>
        <v>#DIV/0!</v>
      </c>
      <c r="E40" s="73">
        <f>E34-E37</f>
        <v>0</v>
      </c>
      <c r="F40" s="72" t="e">
        <f t="shared" si="4"/>
        <v>#DIV/0!</v>
      </c>
      <c r="G40" s="30">
        <f>G34-G37</f>
        <v>0</v>
      </c>
      <c r="H40" s="32">
        <f t="shared" si="5"/>
        <v>0</v>
      </c>
    </row>
    <row r="41" spans="1:8" ht="15" customHeight="1">
      <c r="A41" s="74" t="s">
        <v>34</v>
      </c>
      <c r="B41" s="75"/>
      <c r="C41" s="30">
        <f>C42</f>
        <v>219879000</v>
      </c>
      <c r="D41" s="31">
        <f>C41/$C$41*100</f>
        <v>100</v>
      </c>
      <c r="E41" s="30">
        <f>E42</f>
        <v>76771432</v>
      </c>
      <c r="F41" s="31">
        <f>E41/$E$41*100</f>
        <v>100</v>
      </c>
      <c r="G41" s="30">
        <f>E41-C41</f>
        <v>-143107568</v>
      </c>
      <c r="H41" s="32">
        <f t="shared" si="5"/>
        <v>65.08469112557361</v>
      </c>
    </row>
    <row r="42" spans="1:8" ht="15" customHeight="1">
      <c r="A42" s="37"/>
      <c r="B42" s="21" t="s">
        <v>35</v>
      </c>
      <c r="C42" s="38">
        <v>219879000</v>
      </c>
      <c r="D42" s="23">
        <f>C42/$C$41*100</f>
        <v>100</v>
      </c>
      <c r="E42" s="38">
        <v>76771432</v>
      </c>
      <c r="F42" s="23">
        <f>E42/$E$42*100</f>
        <v>100</v>
      </c>
      <c r="G42" s="40">
        <f>E42-C42</f>
        <v>-143107568</v>
      </c>
      <c r="H42" s="26">
        <f t="shared" si="5"/>
        <v>65.08469112557361</v>
      </c>
    </row>
    <row r="43" spans="1:8" ht="15" customHeight="1">
      <c r="A43" s="74" t="s">
        <v>36</v>
      </c>
      <c r="B43" s="75"/>
      <c r="C43" s="30">
        <f>C44</f>
        <v>0</v>
      </c>
      <c r="D43" s="72" t="e">
        <f>C43/$C$43*100</f>
        <v>#DIV/0!</v>
      </c>
      <c r="E43" s="30">
        <f>F43</f>
        <v>0</v>
      </c>
      <c r="F43" s="30"/>
      <c r="G43" s="30">
        <f>E43-C43</f>
        <v>0</v>
      </c>
      <c r="H43" s="32">
        <f t="shared" si="5"/>
        <v>0</v>
      </c>
    </row>
    <row r="44" spans="1:8" ht="15" customHeight="1">
      <c r="A44" s="39"/>
      <c r="B44" s="21" t="s">
        <v>7</v>
      </c>
      <c r="C44" s="22"/>
      <c r="D44" s="70" t="e">
        <f>C44/$C$43*100</f>
        <v>#DIV/0!</v>
      </c>
      <c r="E44" s="24"/>
      <c r="F44" s="34"/>
      <c r="G44" s="40">
        <f>E44-C44</f>
        <v>0</v>
      </c>
      <c r="H44" s="26">
        <f t="shared" si="5"/>
        <v>0</v>
      </c>
    </row>
    <row r="45" spans="1:8" ht="15" customHeight="1">
      <c r="A45" s="74" t="s">
        <v>37</v>
      </c>
      <c r="B45" s="75"/>
      <c r="C45" s="38"/>
      <c r="D45" s="40">
        <v>0</v>
      </c>
      <c r="E45" s="38"/>
      <c r="F45" s="40">
        <v>0</v>
      </c>
      <c r="G45" s="40">
        <v>0</v>
      </c>
      <c r="H45" s="26">
        <v>0</v>
      </c>
    </row>
    <row r="46" spans="1:8" ht="15" customHeight="1">
      <c r="A46" s="28"/>
      <c r="B46" s="29"/>
      <c r="C46" s="38"/>
      <c r="D46" s="40"/>
      <c r="E46" s="38"/>
      <c r="F46" s="40"/>
      <c r="G46" s="40"/>
      <c r="H46" s="26"/>
    </row>
    <row r="47" spans="1:8" ht="15" customHeight="1">
      <c r="A47" s="28"/>
      <c r="B47" s="29"/>
      <c r="C47" s="38"/>
      <c r="D47" s="40"/>
      <c r="E47" s="38"/>
      <c r="F47" s="40"/>
      <c r="G47" s="40"/>
      <c r="H47" s="26"/>
    </row>
    <row r="48" spans="1:8" ht="15" customHeight="1">
      <c r="A48" s="28"/>
      <c r="B48" s="29"/>
      <c r="C48" s="38"/>
      <c r="D48" s="40"/>
      <c r="E48" s="38"/>
      <c r="F48" s="40"/>
      <c r="G48" s="40"/>
      <c r="H48" s="26"/>
    </row>
    <row r="49" spans="1:8" ht="15" customHeight="1">
      <c r="A49" s="28"/>
      <c r="B49" s="29"/>
      <c r="C49" s="38"/>
      <c r="D49" s="40"/>
      <c r="E49" s="38"/>
      <c r="F49" s="40"/>
      <c r="G49" s="40"/>
      <c r="H49" s="26"/>
    </row>
    <row r="50" spans="1:8" ht="15" customHeight="1">
      <c r="A50" s="28"/>
      <c r="B50" s="29"/>
      <c r="C50" s="38"/>
      <c r="D50" s="40"/>
      <c r="E50" s="38"/>
      <c r="F50" s="40"/>
      <c r="G50" s="40"/>
      <c r="H50" s="26"/>
    </row>
    <row r="51" spans="1:8" ht="15" customHeight="1">
      <c r="A51" s="28"/>
      <c r="B51" s="29"/>
      <c r="C51" s="38"/>
      <c r="D51" s="40"/>
      <c r="E51" s="38"/>
      <c r="F51" s="40"/>
      <c r="G51" s="40"/>
      <c r="H51" s="26"/>
    </row>
    <row r="52" spans="1:8" s="6" customFormat="1" ht="15" customHeight="1" thickBot="1">
      <c r="A52" s="52"/>
      <c r="B52" s="53"/>
      <c r="C52" s="54"/>
      <c r="D52" s="55"/>
      <c r="E52" s="56"/>
      <c r="F52" s="57"/>
      <c r="G52" s="58"/>
      <c r="H52" s="59"/>
    </row>
    <row r="53" spans="2:8" ht="15.75">
      <c r="B53" s="87"/>
      <c r="C53" s="87"/>
      <c r="D53" s="87"/>
      <c r="E53" s="87"/>
      <c r="F53" s="87"/>
      <c r="G53" s="87"/>
      <c r="H53" s="87"/>
    </row>
    <row r="54" spans="2:8" ht="15.75">
      <c r="B54" s="90"/>
      <c r="C54" s="90"/>
      <c r="D54" s="90"/>
      <c r="E54" s="90"/>
      <c r="F54" s="90"/>
      <c r="G54" s="90"/>
      <c r="H54" s="90"/>
    </row>
  </sheetData>
  <sheetProtection/>
  <mergeCells count="29">
    <mergeCell ref="B53:H53"/>
    <mergeCell ref="B54:H54"/>
    <mergeCell ref="A45:B45"/>
    <mergeCell ref="B26:H26"/>
    <mergeCell ref="A29:H29"/>
    <mergeCell ref="B30:H30"/>
    <mergeCell ref="C31:H31"/>
    <mergeCell ref="A34:B34"/>
    <mergeCell ref="A43:B43"/>
    <mergeCell ref="A37:B37"/>
    <mergeCell ref="B25:H25"/>
    <mergeCell ref="A32:B33"/>
    <mergeCell ref="C32:D32"/>
    <mergeCell ref="E32:F32"/>
    <mergeCell ref="G32:H32"/>
    <mergeCell ref="A9:B9"/>
    <mergeCell ref="A12:B12"/>
    <mergeCell ref="A13:B13"/>
    <mergeCell ref="A24:B24"/>
    <mergeCell ref="A40:B40"/>
    <mergeCell ref="A41:B41"/>
    <mergeCell ref="A6:B6"/>
    <mergeCell ref="A1:H1"/>
    <mergeCell ref="B2:H2"/>
    <mergeCell ref="C3:H3"/>
    <mergeCell ref="A4:B5"/>
    <mergeCell ref="C4:D4"/>
    <mergeCell ref="E4:F4"/>
    <mergeCell ref="G4:H4"/>
  </mergeCells>
  <dataValidations count="1">
    <dataValidation type="decimal" operator="greaterThanOrEqual" allowBlank="1" showInputMessage="1" showErrorMessage="1" sqref="C6:C11 C13:F23 G9 G6 D6:D12 E6:E11 F6:F12">
      <formula1>0</formula1>
    </dataValidation>
  </dataValidation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3"/>
  <sheetViews>
    <sheetView view="pageBreakPreview" zoomScaleSheetLayoutView="100" zoomScalePageLayoutView="0" workbookViewId="0" topLeftCell="A1">
      <selection activeCell="B2" sqref="B2:K2"/>
    </sheetView>
  </sheetViews>
  <sheetFormatPr defaultColWidth="9.00390625" defaultRowHeight="16.5"/>
  <cols>
    <col min="1" max="1" width="0.875" style="62" customWidth="1"/>
    <col min="2" max="2" width="19.00390625" style="62" customWidth="1"/>
    <col min="3" max="3" width="12.75390625" style="62" customWidth="1"/>
    <col min="4" max="4" width="13.00390625" style="62" customWidth="1"/>
    <col min="5" max="5" width="3.75390625" style="62" customWidth="1"/>
    <col min="6" max="6" width="4.50390625" style="62" customWidth="1"/>
    <col min="7" max="7" width="13.25390625" style="62" customWidth="1"/>
    <col min="8" max="8" width="3.50390625" style="62" customWidth="1"/>
    <col min="9" max="9" width="14.75390625" style="62" customWidth="1"/>
    <col min="10" max="10" width="1.37890625" style="62" customWidth="1"/>
    <col min="11" max="11" width="9.75390625" style="62" customWidth="1"/>
    <col min="12" max="12" width="13.00390625" style="62" customWidth="1"/>
    <col min="13" max="16384" width="9.00390625" style="62" customWidth="1"/>
  </cols>
  <sheetData>
    <row r="1" spans="2:11" ht="27" customHeight="1">
      <c r="B1" s="78" t="s">
        <v>80</v>
      </c>
      <c r="C1" s="78"/>
      <c r="D1" s="78"/>
      <c r="E1" s="78"/>
      <c r="F1" s="78"/>
      <c r="G1" s="78"/>
      <c r="H1" s="78"/>
      <c r="I1" s="78"/>
      <c r="J1" s="78"/>
      <c r="K1" s="78"/>
    </row>
    <row r="2" spans="2:11" ht="18" customHeight="1">
      <c r="B2" s="79"/>
      <c r="C2" s="79"/>
      <c r="D2" s="79"/>
      <c r="E2" s="79"/>
      <c r="F2" s="79"/>
      <c r="G2" s="79"/>
      <c r="H2" s="79"/>
      <c r="I2" s="79"/>
      <c r="J2" s="79"/>
      <c r="K2" s="79"/>
    </row>
    <row r="3" spans="2:11" ht="19.5" customHeight="1" thickBot="1">
      <c r="B3" s="1"/>
      <c r="C3" s="113" t="s">
        <v>52</v>
      </c>
      <c r="D3" s="114"/>
      <c r="E3" s="114"/>
      <c r="F3" s="114"/>
      <c r="G3" s="114"/>
      <c r="H3" s="114"/>
      <c r="I3" s="115" t="s">
        <v>0</v>
      </c>
      <c r="J3" s="115"/>
      <c r="K3" s="115"/>
    </row>
    <row r="4" spans="1:11" ht="15" customHeight="1">
      <c r="A4" s="81" t="s">
        <v>4</v>
      </c>
      <c r="B4" s="81"/>
      <c r="C4" s="82"/>
      <c r="D4" s="106" t="s">
        <v>39</v>
      </c>
      <c r="E4" s="82"/>
      <c r="F4" s="106" t="s">
        <v>6</v>
      </c>
      <c r="G4" s="82"/>
      <c r="H4" s="86" t="s">
        <v>64</v>
      </c>
      <c r="I4" s="108"/>
      <c r="J4" s="108"/>
      <c r="K4" s="108"/>
    </row>
    <row r="5" spans="1:11" ht="15" customHeight="1">
      <c r="A5" s="83"/>
      <c r="B5" s="83"/>
      <c r="C5" s="84"/>
      <c r="D5" s="107"/>
      <c r="E5" s="84"/>
      <c r="F5" s="107"/>
      <c r="G5" s="84"/>
      <c r="H5" s="109" t="s">
        <v>8</v>
      </c>
      <c r="I5" s="110"/>
      <c r="J5" s="111" t="s">
        <v>1</v>
      </c>
      <c r="K5" s="112"/>
    </row>
    <row r="6" spans="1:11" ht="15" customHeight="1">
      <c r="A6" s="120" t="s">
        <v>9</v>
      </c>
      <c r="B6" s="120"/>
      <c r="C6" s="121"/>
      <c r="D6" s="122"/>
      <c r="E6" s="123"/>
      <c r="F6" s="122"/>
      <c r="G6" s="123"/>
      <c r="H6" s="122"/>
      <c r="I6" s="123"/>
      <c r="J6" s="116"/>
      <c r="K6" s="117"/>
    </row>
    <row r="7" spans="1:11" ht="15" customHeight="1">
      <c r="A7" s="42"/>
      <c r="B7" s="118" t="s">
        <v>57</v>
      </c>
      <c r="C7" s="119"/>
      <c r="D7" s="95">
        <v>-219879000</v>
      </c>
      <c r="E7" s="96"/>
      <c r="F7" s="95">
        <v>-76771432</v>
      </c>
      <c r="G7" s="96"/>
      <c r="H7" s="93">
        <f>F7-D7</f>
        <v>143107568</v>
      </c>
      <c r="I7" s="94"/>
      <c r="J7" s="98">
        <f aca="true" t="shared" si="0" ref="J7:J15">IF(D7=0,0,ABS(H7/D7*100))</f>
        <v>65.08469112557361</v>
      </c>
      <c r="K7" s="99">
        <f aca="true" t="shared" si="1" ref="K7:K15">IF(F7=0,0,ABS(J7/F7*100))</f>
        <v>8.477722693198378E-05</v>
      </c>
    </row>
    <row r="8" spans="1:11" ht="15" customHeight="1">
      <c r="A8" s="42"/>
      <c r="B8" s="43" t="s">
        <v>55</v>
      </c>
      <c r="C8" s="61"/>
      <c r="D8" s="95">
        <v>-747000</v>
      </c>
      <c r="E8" s="159"/>
      <c r="F8" s="95">
        <v>-1905238</v>
      </c>
      <c r="G8" s="96"/>
      <c r="H8" s="93">
        <f>F8-D8</f>
        <v>-1158238</v>
      </c>
      <c r="I8" s="94"/>
      <c r="J8" s="98">
        <f t="shared" si="0"/>
        <v>155.0519410977242</v>
      </c>
      <c r="K8" s="99">
        <f t="shared" si="1"/>
        <v>0.008138192766348572</v>
      </c>
    </row>
    <row r="9" spans="1:11" ht="15" customHeight="1">
      <c r="A9" s="42"/>
      <c r="B9" s="43" t="s">
        <v>58</v>
      </c>
      <c r="C9" s="61"/>
      <c r="D9" s="95">
        <f>D7+D8</f>
        <v>-220626000</v>
      </c>
      <c r="E9" s="159"/>
      <c r="F9" s="95">
        <f>F7+F8</f>
        <v>-78676670</v>
      </c>
      <c r="G9" s="159"/>
      <c r="H9" s="93">
        <f>F9-D9</f>
        <v>141949330</v>
      </c>
      <c r="I9" s="94"/>
      <c r="J9" s="98">
        <f t="shared" si="0"/>
        <v>64.3393480369494</v>
      </c>
      <c r="K9" s="99">
        <f t="shared" si="1"/>
        <v>8.17769079918474E-05</v>
      </c>
    </row>
    <row r="10" spans="1:11" ht="15" customHeight="1">
      <c r="A10" s="42"/>
      <c r="B10" s="118" t="s">
        <v>10</v>
      </c>
      <c r="C10" s="119"/>
      <c r="D10" s="95">
        <v>249889000</v>
      </c>
      <c r="E10" s="96"/>
      <c r="F10" s="95">
        <v>70899433</v>
      </c>
      <c r="G10" s="96"/>
      <c r="H10" s="93">
        <f>F10-D10</f>
        <v>-178989567</v>
      </c>
      <c r="I10" s="94"/>
      <c r="J10" s="98">
        <f t="shared" si="0"/>
        <v>71.62762946748357</v>
      </c>
      <c r="K10" s="99">
        <f t="shared" si="1"/>
        <v>0.00010102708362630145</v>
      </c>
    </row>
    <row r="11" spans="1:11" ht="15" customHeight="1">
      <c r="A11" s="42"/>
      <c r="B11" s="43" t="s">
        <v>59</v>
      </c>
      <c r="C11" s="61"/>
      <c r="D11" s="95">
        <f>D9+D10</f>
        <v>29263000</v>
      </c>
      <c r="E11" s="159"/>
      <c r="F11" s="95">
        <f>F9+F10</f>
        <v>-7777237</v>
      </c>
      <c r="G11" s="159"/>
      <c r="H11" s="95">
        <f>H9+H10</f>
        <v>-37040237</v>
      </c>
      <c r="I11" s="159"/>
      <c r="J11" s="98">
        <f t="shared" si="0"/>
        <v>126.5770324300311</v>
      </c>
      <c r="K11" s="99">
        <f t="shared" si="1"/>
        <v>0.0016275321483713446</v>
      </c>
    </row>
    <row r="12" spans="1:11" ht="15" customHeight="1">
      <c r="A12" s="42"/>
      <c r="B12" s="43" t="s">
        <v>60</v>
      </c>
      <c r="C12" s="61"/>
      <c r="D12" s="95">
        <v>747000</v>
      </c>
      <c r="E12" s="159"/>
      <c r="F12" s="95">
        <v>1514237</v>
      </c>
      <c r="G12" s="96"/>
      <c r="H12" s="95">
        <f>F12-D12</f>
        <v>767237</v>
      </c>
      <c r="I12" s="159"/>
      <c r="J12" s="98">
        <f t="shared" si="0"/>
        <v>102.7091030789826</v>
      </c>
      <c r="K12" s="99">
        <f t="shared" si="1"/>
        <v>0.00678289482287004</v>
      </c>
    </row>
    <row r="13" spans="1:11" ht="15" customHeight="1">
      <c r="A13" s="42"/>
      <c r="B13" s="43" t="s">
        <v>72</v>
      </c>
      <c r="C13" s="61"/>
      <c r="D13" s="95"/>
      <c r="E13" s="159"/>
      <c r="F13" s="95">
        <v>-189676</v>
      </c>
      <c r="G13" s="159"/>
      <c r="H13" s="95">
        <f>F13-D13</f>
        <v>-189676</v>
      </c>
      <c r="I13" s="159"/>
      <c r="J13" s="98">
        <f>IF(D13=0,0,ABS(H13/D13*100))</f>
        <v>0</v>
      </c>
      <c r="K13" s="99">
        <f>IF(F13=0,0,ABS(J13/F13*100))</f>
        <v>0</v>
      </c>
    </row>
    <row r="14" spans="1:11" ht="15" customHeight="1">
      <c r="A14" s="42"/>
      <c r="B14" s="43" t="s">
        <v>73</v>
      </c>
      <c r="C14" s="61"/>
      <c r="D14" s="95"/>
      <c r="E14" s="159"/>
      <c r="F14" s="95">
        <v>-40349</v>
      </c>
      <c r="G14" s="159"/>
      <c r="H14" s="95">
        <f>F14-D14</f>
        <v>-40349</v>
      </c>
      <c r="I14" s="159"/>
      <c r="J14" s="98">
        <f t="shared" si="0"/>
        <v>0</v>
      </c>
      <c r="K14" s="99">
        <f t="shared" si="1"/>
        <v>0</v>
      </c>
    </row>
    <row r="15" spans="1:11" ht="15" customHeight="1">
      <c r="A15" s="42"/>
      <c r="B15" s="42" t="s">
        <v>65</v>
      </c>
      <c r="C15" s="46"/>
      <c r="D15" s="124">
        <f>D11+D12+D14</f>
        <v>30010000</v>
      </c>
      <c r="E15" s="125"/>
      <c r="F15" s="124">
        <f>F11+F12+F13+F14</f>
        <v>-6493025</v>
      </c>
      <c r="G15" s="125"/>
      <c r="H15" s="124">
        <f>H11+H12+H13+H14</f>
        <v>-36503025</v>
      </c>
      <c r="I15" s="125"/>
      <c r="J15" s="126">
        <f t="shared" si="0"/>
        <v>121.63620459846717</v>
      </c>
      <c r="K15" s="127">
        <f t="shared" si="1"/>
        <v>0.001873336458714808</v>
      </c>
    </row>
    <row r="16" spans="1:11" ht="15" customHeight="1">
      <c r="A16" s="128" t="s">
        <v>11</v>
      </c>
      <c r="B16" s="128"/>
      <c r="C16" s="129"/>
      <c r="D16" s="124"/>
      <c r="E16" s="125"/>
      <c r="F16" s="124"/>
      <c r="G16" s="125"/>
      <c r="H16" s="124"/>
      <c r="I16" s="125"/>
      <c r="J16" s="98"/>
      <c r="K16" s="99"/>
    </row>
    <row r="17" spans="1:11" ht="15" customHeight="1">
      <c r="A17" s="42"/>
      <c r="B17" s="102" t="s">
        <v>74</v>
      </c>
      <c r="C17" s="103"/>
      <c r="D17" s="95">
        <v>-900000000</v>
      </c>
      <c r="E17" s="96"/>
      <c r="F17" s="95">
        <v>-1000000000</v>
      </c>
      <c r="G17" s="96"/>
      <c r="H17" s="93">
        <f>F17-D17</f>
        <v>-100000000</v>
      </c>
      <c r="I17" s="94"/>
      <c r="J17" s="98">
        <f>IF(D17=0,0,ABS(H17/D17*100))</f>
        <v>11.11111111111111</v>
      </c>
      <c r="K17" s="99">
        <f>IF(F17=0,0,ABS(J17/F17*100))</f>
        <v>1.111111111111111E-06</v>
      </c>
    </row>
    <row r="18" spans="1:11" ht="15" customHeight="1">
      <c r="A18" s="42"/>
      <c r="B18" s="102" t="s">
        <v>75</v>
      </c>
      <c r="C18" s="103"/>
      <c r="D18" s="101">
        <v>-462558000</v>
      </c>
      <c r="E18" s="100"/>
      <c r="F18" s="95">
        <v>-133009602</v>
      </c>
      <c r="G18" s="100"/>
      <c r="H18" s="93">
        <f>F18-D18</f>
        <v>329548398</v>
      </c>
      <c r="I18" s="94"/>
      <c r="J18" s="98">
        <f>IF(D18=0,0,ABS(H18/D18*100))</f>
        <v>71.24477319601002</v>
      </c>
      <c r="K18" s="99">
        <f>IF(F18=0,0,ABS(J18/F18*100))</f>
        <v>5.3563631591056116E-05</v>
      </c>
    </row>
    <row r="19" spans="1:11" ht="15" customHeight="1">
      <c r="A19" s="42"/>
      <c r="B19" s="102" t="s">
        <v>76</v>
      </c>
      <c r="C19" s="103"/>
      <c r="D19" s="95">
        <v>-57043000</v>
      </c>
      <c r="E19" s="96"/>
      <c r="F19" s="95"/>
      <c r="G19" s="96"/>
      <c r="H19" s="93">
        <f>F19-D19</f>
        <v>57043000</v>
      </c>
      <c r="I19" s="94"/>
      <c r="J19" s="98">
        <f>IF(D19=0,0,ABS(H19/D19*100))</f>
        <v>100</v>
      </c>
      <c r="K19" s="99">
        <f>IF(F19=0,0,ABS(J19/F19*100))</f>
        <v>0</v>
      </c>
    </row>
    <row r="20" spans="1:11" ht="15" customHeight="1">
      <c r="A20" s="42"/>
      <c r="B20" s="102" t="s">
        <v>53</v>
      </c>
      <c r="C20" s="103"/>
      <c r="D20" s="95">
        <v>-8860000</v>
      </c>
      <c r="E20" s="96"/>
      <c r="F20" s="93">
        <v>-7299811</v>
      </c>
      <c r="G20" s="94"/>
      <c r="H20" s="93">
        <f>F20-D20</f>
        <v>1560189</v>
      </c>
      <c r="I20" s="94"/>
      <c r="J20" s="98">
        <f>IF(D20=0,0,ABS(H20/D20*100))</f>
        <v>17.60935665914221</v>
      </c>
      <c r="K20" s="99">
        <f>IF(F20=0,0,ABS(J20/F20*100))</f>
        <v>0.0002412303093757114</v>
      </c>
    </row>
    <row r="21" spans="1:11" ht="15" customHeight="1">
      <c r="A21" s="42"/>
      <c r="B21" s="42" t="s">
        <v>66</v>
      </c>
      <c r="C21" s="46"/>
      <c r="D21" s="124">
        <f>SUM(D17:E20)</f>
        <v>-1428461000</v>
      </c>
      <c r="E21" s="125"/>
      <c r="F21" s="124">
        <f>SUM(F17:G20)</f>
        <v>-1140309413</v>
      </c>
      <c r="G21" s="125"/>
      <c r="H21" s="124">
        <f>F21-D21</f>
        <v>288151587</v>
      </c>
      <c r="I21" s="125"/>
      <c r="J21" s="126">
        <f>IF(D21=0,0,ABS(H21/D21*100))</f>
        <v>20.172170398771826</v>
      </c>
      <c r="K21" s="127">
        <f>IF(F21=0,0,ABS(J21/F21*100))</f>
        <v>1.769008496185397E-06</v>
      </c>
    </row>
    <row r="22" spans="1:11" ht="15" customHeight="1">
      <c r="A22" s="128" t="s">
        <v>61</v>
      </c>
      <c r="B22" s="128"/>
      <c r="C22" s="129"/>
      <c r="D22" s="95"/>
      <c r="E22" s="96"/>
      <c r="F22" s="95"/>
      <c r="G22" s="96"/>
      <c r="H22" s="93"/>
      <c r="I22" s="94"/>
      <c r="J22" s="98"/>
      <c r="K22" s="99"/>
    </row>
    <row r="23" spans="1:11" ht="15" customHeight="1">
      <c r="A23" s="42"/>
      <c r="B23" s="43" t="s">
        <v>78</v>
      </c>
      <c r="C23" s="46"/>
      <c r="D23" s="95">
        <v>1500000000</v>
      </c>
      <c r="E23" s="96"/>
      <c r="F23" s="93">
        <v>1500000000</v>
      </c>
      <c r="G23" s="97"/>
      <c r="H23" s="93">
        <f>F23-D23</f>
        <v>0</v>
      </c>
      <c r="I23" s="94"/>
      <c r="J23" s="98">
        <f aca="true" t="shared" si="2" ref="J23:J28">IF(D23=0,0,ABS(H23/D23*100))</f>
        <v>0</v>
      </c>
      <c r="K23" s="99">
        <f aca="true" t="shared" si="3" ref="K23:K28">IF(F23=0,0,ABS(J23/F23*100))</f>
        <v>0</v>
      </c>
    </row>
    <row r="24" spans="1:11" ht="15" customHeight="1">
      <c r="A24" s="42"/>
      <c r="B24" s="43" t="s">
        <v>77</v>
      </c>
      <c r="C24" s="46"/>
      <c r="D24" s="95"/>
      <c r="E24" s="96"/>
      <c r="F24" s="93">
        <v>50515913</v>
      </c>
      <c r="G24" s="97"/>
      <c r="H24" s="93">
        <f>F24-D24</f>
        <v>50515913</v>
      </c>
      <c r="I24" s="94"/>
      <c r="J24" s="98">
        <f t="shared" si="2"/>
        <v>0</v>
      </c>
      <c r="K24" s="99">
        <f t="shared" si="3"/>
        <v>0</v>
      </c>
    </row>
    <row r="25" spans="1:11" ht="15" customHeight="1">
      <c r="A25" s="42"/>
      <c r="B25" s="42" t="s">
        <v>67</v>
      </c>
      <c r="C25" s="46"/>
      <c r="D25" s="130">
        <f>SUM(D23:E24)</f>
        <v>1500000000</v>
      </c>
      <c r="E25" s="131"/>
      <c r="F25" s="130">
        <f>SUM(F23:G24)</f>
        <v>1550515913</v>
      </c>
      <c r="G25" s="131"/>
      <c r="H25" s="130">
        <f>SUM(H23:I24)</f>
        <v>50515913</v>
      </c>
      <c r="I25" s="131"/>
      <c r="J25" s="126">
        <f t="shared" si="2"/>
        <v>3.3677275333333334</v>
      </c>
      <c r="K25" s="127">
        <f t="shared" si="3"/>
        <v>2.1720044954697176E-07</v>
      </c>
    </row>
    <row r="26" spans="1:11" ht="15" customHeight="1">
      <c r="A26" s="128" t="s">
        <v>68</v>
      </c>
      <c r="B26" s="128"/>
      <c r="C26" s="129"/>
      <c r="D26" s="124">
        <f>D15+D21+D25</f>
        <v>101549000</v>
      </c>
      <c r="E26" s="125"/>
      <c r="F26" s="124">
        <f>F15+F21+F25</f>
        <v>403713475</v>
      </c>
      <c r="G26" s="125"/>
      <c r="H26" s="124">
        <f>H15+H21+H25</f>
        <v>302164475</v>
      </c>
      <c r="I26" s="125"/>
      <c r="J26" s="126">
        <f t="shared" si="2"/>
        <v>297.5553427409428</v>
      </c>
      <c r="K26" s="127">
        <f t="shared" si="3"/>
        <v>7.370458534755195E-05</v>
      </c>
    </row>
    <row r="27" spans="1:11" ht="15" customHeight="1">
      <c r="A27" s="128" t="s">
        <v>12</v>
      </c>
      <c r="B27" s="128"/>
      <c r="C27" s="129"/>
      <c r="D27" s="130"/>
      <c r="E27" s="131"/>
      <c r="F27" s="130"/>
      <c r="G27" s="131"/>
      <c r="H27" s="124">
        <f>F27-D27</f>
        <v>0</v>
      </c>
      <c r="I27" s="125"/>
      <c r="J27" s="126">
        <f t="shared" si="2"/>
        <v>0</v>
      </c>
      <c r="K27" s="127">
        <f t="shared" si="3"/>
        <v>0</v>
      </c>
    </row>
    <row r="28" spans="1:11" ht="15" customHeight="1" thickBot="1">
      <c r="A28" s="132" t="s">
        <v>13</v>
      </c>
      <c r="B28" s="132"/>
      <c r="C28" s="133"/>
      <c r="D28" s="134">
        <f>D26+D27</f>
        <v>101549000</v>
      </c>
      <c r="E28" s="135"/>
      <c r="F28" s="134">
        <f>F26+F27</f>
        <v>403713475</v>
      </c>
      <c r="G28" s="135"/>
      <c r="H28" s="134">
        <f>H26+H27</f>
        <v>302164475</v>
      </c>
      <c r="I28" s="135"/>
      <c r="J28" s="136">
        <f t="shared" si="2"/>
        <v>297.5553427409428</v>
      </c>
      <c r="K28" s="137">
        <f t="shared" si="3"/>
        <v>7.370458534755195E-05</v>
      </c>
    </row>
    <row r="29" spans="8:11" ht="15" customHeight="1">
      <c r="H29" s="66"/>
      <c r="I29" s="66"/>
      <c r="J29" s="66"/>
      <c r="K29" s="66"/>
    </row>
    <row r="30" ht="15" customHeight="1"/>
    <row r="31" ht="15" customHeight="1"/>
    <row r="32" ht="15" customHeight="1"/>
    <row r="33" spans="2:11" ht="27" customHeight="1">
      <c r="B33" s="78" t="s">
        <v>71</v>
      </c>
      <c r="C33" s="78"/>
      <c r="D33" s="78"/>
      <c r="E33" s="78"/>
      <c r="F33" s="78"/>
      <c r="G33" s="78"/>
      <c r="H33" s="78"/>
      <c r="I33" s="78"/>
      <c r="J33" s="78"/>
      <c r="K33" s="78"/>
    </row>
    <row r="34" spans="2:11" ht="18" customHeight="1">
      <c r="B34" s="79"/>
      <c r="C34" s="79"/>
      <c r="D34" s="79"/>
      <c r="E34" s="79"/>
      <c r="F34" s="79"/>
      <c r="G34" s="79"/>
      <c r="H34" s="79"/>
      <c r="I34" s="79"/>
      <c r="J34" s="79"/>
      <c r="K34" s="79"/>
    </row>
    <row r="35" spans="3:11" ht="19.5" customHeight="1" thickBot="1">
      <c r="C35" s="143" t="s">
        <v>56</v>
      </c>
      <c r="D35" s="143"/>
      <c r="E35" s="143"/>
      <c r="F35" s="143"/>
      <c r="G35" s="143"/>
      <c r="H35" s="143"/>
      <c r="I35" s="115" t="s">
        <v>0</v>
      </c>
      <c r="J35" s="115"/>
      <c r="K35" s="115"/>
    </row>
    <row r="36" spans="1:11" ht="30" customHeight="1">
      <c r="A36" s="138" t="s">
        <v>14</v>
      </c>
      <c r="B36" s="139"/>
      <c r="C36" s="140" t="s">
        <v>15</v>
      </c>
      <c r="D36" s="139"/>
      <c r="E36" s="141" t="s">
        <v>16</v>
      </c>
      <c r="F36" s="142"/>
      <c r="G36" s="140" t="s">
        <v>17</v>
      </c>
      <c r="H36" s="139"/>
      <c r="I36" s="140" t="s">
        <v>2</v>
      </c>
      <c r="J36" s="138"/>
      <c r="K36" s="3" t="s">
        <v>16</v>
      </c>
    </row>
    <row r="37" spans="1:11" ht="15" customHeight="1">
      <c r="A37" s="145" t="s">
        <v>18</v>
      </c>
      <c r="B37" s="146"/>
      <c r="C37" s="122">
        <f>SUM(C38:D49)</f>
        <v>31688014594</v>
      </c>
      <c r="D37" s="123"/>
      <c r="E37" s="122">
        <f aca="true" t="shared" si="4" ref="E37:E43">IF(C$37&gt;0,(C37/C$37)*100,0)</f>
        <v>100</v>
      </c>
      <c r="F37" s="123">
        <f>IF(E$5&gt;0,(E37/#REF!)*100,0)</f>
        <v>0</v>
      </c>
      <c r="G37" s="147" t="s">
        <v>19</v>
      </c>
      <c r="H37" s="146"/>
      <c r="I37" s="122">
        <f>SUM(I38:J43)</f>
        <v>26239251712</v>
      </c>
      <c r="J37" s="144"/>
      <c r="K37" s="47">
        <f>IF(I$50&gt;0,(I37/I$50)*100,0)</f>
        <v>82.80497231583672</v>
      </c>
    </row>
    <row r="38" spans="1:11" ht="15" customHeight="1">
      <c r="A38" s="91" t="s">
        <v>20</v>
      </c>
      <c r="B38" s="92"/>
      <c r="C38" s="95">
        <v>1406044230</v>
      </c>
      <c r="D38" s="96"/>
      <c r="E38" s="93">
        <f t="shared" si="4"/>
        <v>4.437148391954569</v>
      </c>
      <c r="F38" s="94">
        <f>IF(E$5&gt;0,(E38/#REF!)*100,0)</f>
        <v>0</v>
      </c>
      <c r="G38" s="91" t="s">
        <v>21</v>
      </c>
      <c r="H38" s="92"/>
      <c r="I38" s="95">
        <v>278453655</v>
      </c>
      <c r="J38" s="101"/>
      <c r="K38" s="48">
        <f>IF(I$50&gt;0,(I38/I$50)*100,0)-0.01</f>
        <v>0.8687349367502629</v>
      </c>
    </row>
    <row r="39" spans="1:11" ht="30" customHeight="1">
      <c r="A39" s="104" t="s">
        <v>62</v>
      </c>
      <c r="B39" s="105"/>
      <c r="C39" s="95"/>
      <c r="D39" s="96"/>
      <c r="E39" s="93">
        <f t="shared" si="4"/>
        <v>0</v>
      </c>
      <c r="F39" s="94">
        <f>IF(E$5&gt;0,(E39/#REF!)*100,0)</f>
        <v>0</v>
      </c>
      <c r="G39" s="91" t="s">
        <v>47</v>
      </c>
      <c r="H39" s="92"/>
      <c r="I39" s="95">
        <v>25960798057</v>
      </c>
      <c r="J39" s="101"/>
      <c r="K39" s="48">
        <f>IF(I$50&gt;0,(I39/I$50)*100,0)</f>
        <v>81.92623737908646</v>
      </c>
    </row>
    <row r="40" spans="1:11" ht="15" customHeight="1">
      <c r="A40" s="91" t="s">
        <v>54</v>
      </c>
      <c r="B40" s="92"/>
      <c r="C40" s="95">
        <v>3219162659</v>
      </c>
      <c r="D40" s="96"/>
      <c r="E40" s="93">
        <f t="shared" si="4"/>
        <v>10.158928226476945</v>
      </c>
      <c r="F40" s="94">
        <f>IF(E$5&gt;0,(E40/#REF!)*100,0)</f>
        <v>0</v>
      </c>
      <c r="G40" s="91"/>
      <c r="H40" s="92"/>
      <c r="I40" s="95"/>
      <c r="J40" s="101"/>
      <c r="K40" s="48"/>
    </row>
    <row r="41" spans="1:11" ht="15" customHeight="1">
      <c r="A41" s="91" t="s">
        <v>79</v>
      </c>
      <c r="B41" s="92"/>
      <c r="C41" s="95">
        <v>1145662000</v>
      </c>
      <c r="D41" s="96"/>
      <c r="E41" s="93">
        <f>IF(C$37&gt;0,(C41/C$37)*100,0)-0.01</f>
        <v>3.605442667136762</v>
      </c>
      <c r="F41" s="94">
        <f>IF(E$5&gt;0,(E41/#REF!)*100,0)</f>
        <v>0</v>
      </c>
      <c r="G41" s="91"/>
      <c r="H41" s="92"/>
      <c r="I41" s="95"/>
      <c r="J41" s="101"/>
      <c r="K41" s="48"/>
    </row>
    <row r="42" spans="1:11" ht="15" customHeight="1">
      <c r="A42" s="91" t="s">
        <v>46</v>
      </c>
      <c r="B42" s="92"/>
      <c r="C42" s="95">
        <v>6863561</v>
      </c>
      <c r="D42" s="96"/>
      <c r="E42" s="93">
        <f t="shared" si="4"/>
        <v>0.021659801309544927</v>
      </c>
      <c r="F42" s="94">
        <f>IF(E$5&gt;0,(E42/#REF!)*100,0)</f>
        <v>0</v>
      </c>
      <c r="G42" s="50"/>
      <c r="H42" s="21"/>
      <c r="I42" s="44"/>
      <c r="J42" s="51"/>
      <c r="K42" s="48"/>
    </row>
    <row r="43" spans="1:11" ht="15" customHeight="1">
      <c r="A43" s="91" t="s">
        <v>22</v>
      </c>
      <c r="B43" s="92"/>
      <c r="C43" s="95">
        <v>25910282144</v>
      </c>
      <c r="D43" s="96"/>
      <c r="E43" s="93">
        <f t="shared" si="4"/>
        <v>81.76682091312217</v>
      </c>
      <c r="F43" s="94">
        <f>IF(E$5&gt;0,(E43/#REF!)*100,0)</f>
        <v>0</v>
      </c>
      <c r="G43" s="50"/>
      <c r="H43" s="21"/>
      <c r="I43" s="44"/>
      <c r="J43" s="51"/>
      <c r="K43" s="48"/>
    </row>
    <row r="44" spans="1:11" ht="15" customHeight="1">
      <c r="A44" s="50"/>
      <c r="B44" s="21"/>
      <c r="C44" s="44"/>
      <c r="D44" s="45"/>
      <c r="E44" s="48"/>
      <c r="F44" s="49"/>
      <c r="G44" s="50"/>
      <c r="H44" s="21"/>
      <c r="I44" s="44"/>
      <c r="J44" s="51"/>
      <c r="K44" s="48"/>
    </row>
    <row r="45" spans="1:11" ht="15" customHeight="1">
      <c r="A45" s="50"/>
      <c r="B45" s="21"/>
      <c r="C45" s="44"/>
      <c r="D45" s="45"/>
      <c r="E45" s="48"/>
      <c r="F45" s="49"/>
      <c r="G45" s="50"/>
      <c r="H45" s="21"/>
      <c r="I45" s="44"/>
      <c r="J45" s="51"/>
      <c r="K45" s="48"/>
    </row>
    <row r="46" spans="1:11" ht="15" customHeight="1">
      <c r="A46" s="91"/>
      <c r="B46" s="92"/>
      <c r="C46" s="95"/>
      <c r="D46" s="96"/>
      <c r="E46" s="93">
        <f>IF(C$37&gt;0,(C46/C$37)*100,0)</f>
        <v>0</v>
      </c>
      <c r="F46" s="94">
        <f>IF(E$5&gt;0,(E46/#REF!)*100,0)</f>
        <v>0</v>
      </c>
      <c r="G46" s="148" t="s">
        <v>23</v>
      </c>
      <c r="H46" s="149"/>
      <c r="I46" s="130">
        <f>SUM(I47:I49)</f>
        <v>5448762882</v>
      </c>
      <c r="J46" s="150"/>
      <c r="K46" s="47">
        <f>IF(I$50&gt;0,(I46/I$50)*100,0)</f>
        <v>17.19502768416328</v>
      </c>
    </row>
    <row r="47" spans="1:11" ht="15" customHeight="1">
      <c r="A47" s="91"/>
      <c r="B47" s="92"/>
      <c r="C47" s="95"/>
      <c r="D47" s="96"/>
      <c r="E47" s="93">
        <f>IF(C$37&gt;0,(C47/C$37)*100,0)</f>
        <v>0</v>
      </c>
      <c r="F47" s="94">
        <f>IF(E$5&gt;0,(E47/#REF!)*100,0)</f>
        <v>0</v>
      </c>
      <c r="G47" s="91" t="s">
        <v>24</v>
      </c>
      <c r="H47" s="92"/>
      <c r="I47" s="95">
        <v>1500000000</v>
      </c>
      <c r="J47" s="101"/>
      <c r="K47" s="48">
        <f>IF(I$50&gt;0,(I47/I$50)*100,0)+0.01</f>
        <v>4.743650937802897</v>
      </c>
    </row>
    <row r="48" spans="1:11" ht="15" customHeight="1">
      <c r="A48" s="91"/>
      <c r="B48" s="92"/>
      <c r="C48" s="95"/>
      <c r="D48" s="96"/>
      <c r="E48" s="93">
        <f>IF(C$37&gt;0,(C48/C$37)*100,0)</f>
        <v>0</v>
      </c>
      <c r="F48" s="94">
        <f>IF(E$5&gt;0,(E48/#REF!)*100,0)</f>
        <v>0</v>
      </c>
      <c r="G48" s="91" t="s">
        <v>48</v>
      </c>
      <c r="H48" s="92"/>
      <c r="I48" s="95">
        <v>4025534314</v>
      </c>
      <c r="J48" s="101"/>
      <c r="K48" s="48">
        <f>IF(I$50&gt;0,(I48/I$50)*100,0)</f>
        <v>12.703649520415897</v>
      </c>
    </row>
    <row r="49" spans="1:11" ht="15" customHeight="1">
      <c r="A49" s="50"/>
      <c r="B49" s="21"/>
      <c r="C49" s="44"/>
      <c r="D49" s="45"/>
      <c r="E49" s="48"/>
      <c r="F49" s="49"/>
      <c r="G49" s="91" t="s">
        <v>70</v>
      </c>
      <c r="H49" s="92"/>
      <c r="I49" s="95">
        <v>-76771432</v>
      </c>
      <c r="J49" s="101"/>
      <c r="K49" s="48">
        <f>IF(I$50&gt;0,(I49/I$50)*100,0)</f>
        <v>-0.24227277405551423</v>
      </c>
    </row>
    <row r="50" spans="1:12" ht="15" customHeight="1" thickBot="1">
      <c r="A50" s="155" t="s">
        <v>25</v>
      </c>
      <c r="B50" s="156"/>
      <c r="C50" s="134">
        <f>SUM(C38:D49)</f>
        <v>31688014594</v>
      </c>
      <c r="D50" s="135"/>
      <c r="E50" s="134">
        <f>IF(C$37&gt;0,(C50/C$37)*100,0)</f>
        <v>100</v>
      </c>
      <c r="F50" s="135">
        <f>IF(E$5&gt;0,(E50/#REF!)*100,0)</f>
        <v>0</v>
      </c>
      <c r="G50" s="157" t="s">
        <v>26</v>
      </c>
      <c r="H50" s="158"/>
      <c r="I50" s="134">
        <f>I37+I46</f>
        <v>31688014594</v>
      </c>
      <c r="J50" s="151"/>
      <c r="K50" s="5">
        <f>IF(I$50&gt;0,(I50/I$50)*100,0)</f>
        <v>100</v>
      </c>
      <c r="L50" s="67"/>
    </row>
    <row r="51" spans="1:11" s="6" customFormat="1" ht="15" customHeight="1">
      <c r="A51" s="60"/>
      <c r="B51" s="152"/>
      <c r="C51" s="153"/>
      <c r="D51" s="153"/>
      <c r="E51" s="153"/>
      <c r="F51" s="153"/>
      <c r="G51" s="153"/>
      <c r="H51" s="153"/>
      <c r="I51" s="153"/>
      <c r="J51" s="153"/>
      <c r="K51" s="153"/>
    </row>
    <row r="52" spans="2:11" ht="16.5" customHeight="1">
      <c r="B52" s="154"/>
      <c r="C52" s="154"/>
      <c r="D52" s="154"/>
      <c r="E52" s="154"/>
      <c r="F52" s="154"/>
      <c r="G52" s="154"/>
      <c r="H52" s="154"/>
      <c r="I52" s="154"/>
      <c r="J52" s="154"/>
      <c r="K52" s="154"/>
    </row>
    <row r="53" spans="2:11" ht="16.5" customHeight="1">
      <c r="B53" s="154"/>
      <c r="C53" s="154"/>
      <c r="D53" s="154"/>
      <c r="E53" s="154"/>
      <c r="F53" s="154"/>
      <c r="G53" s="154"/>
      <c r="H53" s="154"/>
      <c r="I53" s="154"/>
      <c r="J53" s="154"/>
      <c r="K53" s="154"/>
    </row>
  </sheetData>
  <sheetProtection/>
  <mergeCells count="179">
    <mergeCell ref="J9:K9"/>
    <mergeCell ref="D10:E10"/>
    <mergeCell ref="F10:G10"/>
    <mergeCell ref="H10:I10"/>
    <mergeCell ref="J17:K17"/>
    <mergeCell ref="D11:E11"/>
    <mergeCell ref="F11:G11"/>
    <mergeCell ref="H11:I11"/>
    <mergeCell ref="J11:K11"/>
    <mergeCell ref="F8:G8"/>
    <mergeCell ref="F12:G12"/>
    <mergeCell ref="H8:I8"/>
    <mergeCell ref="H12:I12"/>
    <mergeCell ref="J13:K13"/>
    <mergeCell ref="D20:E20"/>
    <mergeCell ref="D8:E8"/>
    <mergeCell ref="D12:E12"/>
    <mergeCell ref="D9:E9"/>
    <mergeCell ref="F9:G9"/>
    <mergeCell ref="H9:I9"/>
    <mergeCell ref="H18:I18"/>
    <mergeCell ref="D13:E13"/>
    <mergeCell ref="F13:G13"/>
    <mergeCell ref="H13:I13"/>
    <mergeCell ref="G49:H49"/>
    <mergeCell ref="I49:J49"/>
    <mergeCell ref="I50:J50"/>
    <mergeCell ref="B51:K51"/>
    <mergeCell ref="B52:K52"/>
    <mergeCell ref="B53:K53"/>
    <mergeCell ref="A50:B50"/>
    <mergeCell ref="C50:D50"/>
    <mergeCell ref="E50:F50"/>
    <mergeCell ref="G50:H50"/>
    <mergeCell ref="A48:B48"/>
    <mergeCell ref="C48:D48"/>
    <mergeCell ref="E48:F48"/>
    <mergeCell ref="G48:H48"/>
    <mergeCell ref="I48:J48"/>
    <mergeCell ref="A47:B47"/>
    <mergeCell ref="C47:D47"/>
    <mergeCell ref="E47:F47"/>
    <mergeCell ref="G47:H47"/>
    <mergeCell ref="A46:B46"/>
    <mergeCell ref="C46:D46"/>
    <mergeCell ref="E46:F46"/>
    <mergeCell ref="G46:H46"/>
    <mergeCell ref="I46:J46"/>
    <mergeCell ref="I47:J47"/>
    <mergeCell ref="I40:J40"/>
    <mergeCell ref="A41:B41"/>
    <mergeCell ref="C41:D41"/>
    <mergeCell ref="E41:F41"/>
    <mergeCell ref="G41:H41"/>
    <mergeCell ref="I41:J41"/>
    <mergeCell ref="A40:B40"/>
    <mergeCell ref="C40:D40"/>
    <mergeCell ref="E40:F40"/>
    <mergeCell ref="G40:H40"/>
    <mergeCell ref="I37:J37"/>
    <mergeCell ref="A38:B38"/>
    <mergeCell ref="C38:D38"/>
    <mergeCell ref="E38:F38"/>
    <mergeCell ref="G38:H38"/>
    <mergeCell ref="I38:J38"/>
    <mergeCell ref="A37:B37"/>
    <mergeCell ref="C37:D37"/>
    <mergeCell ref="E37:F37"/>
    <mergeCell ref="G37:H37"/>
    <mergeCell ref="E36:F36"/>
    <mergeCell ref="G36:H36"/>
    <mergeCell ref="B33:K33"/>
    <mergeCell ref="B34:K34"/>
    <mergeCell ref="C35:H35"/>
    <mergeCell ref="I35:K35"/>
    <mergeCell ref="I36:J36"/>
    <mergeCell ref="H27:I27"/>
    <mergeCell ref="A28:C28"/>
    <mergeCell ref="D28:E28"/>
    <mergeCell ref="F28:G28"/>
    <mergeCell ref="H28:I28"/>
    <mergeCell ref="J28:K28"/>
    <mergeCell ref="A27:C27"/>
    <mergeCell ref="D27:E27"/>
    <mergeCell ref="F27:G27"/>
    <mergeCell ref="J25:K25"/>
    <mergeCell ref="A26:C26"/>
    <mergeCell ref="D26:E26"/>
    <mergeCell ref="F26:G26"/>
    <mergeCell ref="H26:I26"/>
    <mergeCell ref="J26:K26"/>
    <mergeCell ref="H21:I21"/>
    <mergeCell ref="J21:K21"/>
    <mergeCell ref="J27:K27"/>
    <mergeCell ref="D24:E24"/>
    <mergeCell ref="F24:G24"/>
    <mergeCell ref="H24:I24"/>
    <mergeCell ref="J24:K24"/>
    <mergeCell ref="D25:E25"/>
    <mergeCell ref="F25:G25"/>
    <mergeCell ref="H25:I25"/>
    <mergeCell ref="J19:K19"/>
    <mergeCell ref="B20:C20"/>
    <mergeCell ref="F20:G20"/>
    <mergeCell ref="H20:I20"/>
    <mergeCell ref="A22:C22"/>
    <mergeCell ref="D22:E22"/>
    <mergeCell ref="F22:G22"/>
    <mergeCell ref="H22:I22"/>
    <mergeCell ref="D21:E21"/>
    <mergeCell ref="F21:G21"/>
    <mergeCell ref="B17:C17"/>
    <mergeCell ref="D17:E17"/>
    <mergeCell ref="F17:G17"/>
    <mergeCell ref="H17:I17"/>
    <mergeCell ref="B19:C19"/>
    <mergeCell ref="D19:E19"/>
    <mergeCell ref="F19:G19"/>
    <mergeCell ref="H19:I19"/>
    <mergeCell ref="B10:C10"/>
    <mergeCell ref="A16:C16"/>
    <mergeCell ref="D16:E16"/>
    <mergeCell ref="F16:G16"/>
    <mergeCell ref="H16:I16"/>
    <mergeCell ref="J16:K16"/>
    <mergeCell ref="J12:K12"/>
    <mergeCell ref="D14:E14"/>
    <mergeCell ref="F14:G14"/>
    <mergeCell ref="H14:I14"/>
    <mergeCell ref="D6:E6"/>
    <mergeCell ref="F6:G6"/>
    <mergeCell ref="H6:I6"/>
    <mergeCell ref="J10:K10"/>
    <mergeCell ref="D15:E15"/>
    <mergeCell ref="F15:G15"/>
    <mergeCell ref="H15:I15"/>
    <mergeCell ref="J15:K15"/>
    <mergeCell ref="J14:K14"/>
    <mergeCell ref="J8:K8"/>
    <mergeCell ref="B1:K1"/>
    <mergeCell ref="B2:K2"/>
    <mergeCell ref="C3:H3"/>
    <mergeCell ref="I3:K3"/>
    <mergeCell ref="J6:K6"/>
    <mergeCell ref="B7:C7"/>
    <mergeCell ref="D7:E7"/>
    <mergeCell ref="F7:G7"/>
    <mergeCell ref="H7:I7"/>
    <mergeCell ref="J7:K7"/>
    <mergeCell ref="J20:K20"/>
    <mergeCell ref="J22:K22"/>
    <mergeCell ref="D23:E23"/>
    <mergeCell ref="A4:C5"/>
    <mergeCell ref="D4:E5"/>
    <mergeCell ref="F4:G5"/>
    <mergeCell ref="H4:K4"/>
    <mergeCell ref="H5:I5"/>
    <mergeCell ref="J5:K5"/>
    <mergeCell ref="A6:C6"/>
    <mergeCell ref="H23:I23"/>
    <mergeCell ref="J23:K23"/>
    <mergeCell ref="F18:G18"/>
    <mergeCell ref="D18:E18"/>
    <mergeCell ref="C42:D42"/>
    <mergeCell ref="J18:K18"/>
    <mergeCell ref="B18:C18"/>
    <mergeCell ref="G39:H39"/>
    <mergeCell ref="I39:J39"/>
    <mergeCell ref="E39:F39"/>
    <mergeCell ref="A42:B42"/>
    <mergeCell ref="E42:F42"/>
    <mergeCell ref="A43:B43"/>
    <mergeCell ref="C43:D43"/>
    <mergeCell ref="E43:F43"/>
    <mergeCell ref="F23:G23"/>
    <mergeCell ref="C39:D39"/>
    <mergeCell ref="A39:B39"/>
    <mergeCell ref="A36:B36"/>
    <mergeCell ref="C36:D36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王清香</dc:creator>
  <cp:keywords/>
  <dc:description/>
  <cp:lastModifiedBy>吳昌益</cp:lastModifiedBy>
  <cp:lastPrinted>2019-04-03T11:26:19Z</cp:lastPrinted>
  <dcterms:created xsi:type="dcterms:W3CDTF">2011-04-19T02:39:36Z</dcterms:created>
  <dcterms:modified xsi:type="dcterms:W3CDTF">2019-04-18T06:01:10Z</dcterms:modified>
  <cp:category/>
  <cp:version/>
  <cp:contentType/>
  <cp:contentStatus/>
</cp:coreProperties>
</file>