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8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<sst xmlns="http://schemas.openxmlformats.org/spreadsheetml/2006/main" count="83" uniqueCount="65">
  <si>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</si>
  <si>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</si>
  <si>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</si>
  <si>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</si>
  <si>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</si>
  <si>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</si>
  <si>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</si>
  <si>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</si>
  <si>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</si>
  <si>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</si>
  <si>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</si>
  <si>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</si>
  <si>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</si>
  <si>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</si>
  <si>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</si>
  <si>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</si>
  <si>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</si>
  <si>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</si>
  <si>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</si>
  <si>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</si>
  <si>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</si>
  <si>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</si>
  <si>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</si>
  <si>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</si>
  <si>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</si>
  <si>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</si>
  <si>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</si>
  <si>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</si>
  <si>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</si>
  <si>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</si>
  <si>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</si>
  <si>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</si>
  <si>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</si>
  <si>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流動資產</t>
  </si>
  <si>
    <t>淨值</t>
  </si>
  <si>
    <t>基金</t>
  </si>
  <si>
    <t>累計餘絀</t>
  </si>
  <si>
    <t>其他支出</t>
  </si>
  <si>
    <t>劉竹琛先生警察子女獎學基金平衡表</t>
  </si>
  <si>
    <t>本年度預算數</t>
  </si>
  <si>
    <t>本年度
預算數</t>
  </si>
  <si>
    <t>填補累計短絀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</si>
  <si>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</si>
  <si>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單位：新臺幣元</t>
  </si>
  <si>
    <t>本期賸餘（短絀）</t>
  </si>
  <si>
    <t>本期賸餘（短絀）</t>
  </si>
  <si>
    <t>現金及約當現金之淨增（淨減）</t>
  </si>
  <si>
    <t>會計政策變動及前期錯誤更正累積影響數</t>
  </si>
  <si>
    <t>會計政策變動及前期錯誤更正累積影響數</t>
  </si>
  <si>
    <t>劉竹琛先生警察子女獎學基金現金流量表</t>
  </si>
  <si>
    <r>
      <t>比較增減</t>
    </r>
  </si>
  <si>
    <t>劉竹琛先生警察子女獎學基金餘絀撥補表</t>
  </si>
  <si>
    <t>劉竹琛先生警察子女獎學基金收支餘絀表</t>
  </si>
  <si>
    <t>利息股利之調整</t>
  </si>
  <si>
    <t>未計利息股利之本期賸餘（短絀）</t>
  </si>
  <si>
    <t>調整非現金項目</t>
  </si>
  <si>
    <t>未計利息股利之現金流入（流出）</t>
  </si>
  <si>
    <t>收取利息</t>
  </si>
  <si>
    <t>收取股利</t>
  </si>
  <si>
    <t>支付利息</t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</si>
  <si>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</si>
  <si>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</si>
  <si>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</si>
  <si>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</si>
  <si>
    <t xml:space="preserve">    業務活動之淨現金流入（流出）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</si>
</sst>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36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6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 readingOrder="2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0" fillId="0" borderId="20" xfId="0" applyFont="1" applyBorder="1" applyAlignment="1" applyProtection="1">
      <alignment horizontal="right" vertical="top"/>
      <protection locked="0"/>
    </xf>
    <xf numFmtId="0" fontId="0" fillId="0" borderId="20" xfId="0" applyBorder="1" applyAlignment="1">
      <alignment horizontal="right" vertical="top"/>
    </xf>
    <xf numFmtId="0" fontId="8" fillId="0" borderId="20" xfId="0" applyFont="1" applyBorder="1" applyAlignment="1" applyProtection="1">
      <alignment horizontal="right" vertical="top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0" fillId="0" borderId="20" xfId="0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center" vertical="center"/>
      <protection/>
    </xf>
    <xf numFmtId="181" fontId="9" fillId="0" borderId="16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8" t="s">
        <v>52</v>
      </c>
      <c r="B1" s="78"/>
      <c r="C1" s="78"/>
      <c r="D1" s="78"/>
      <c r="E1" s="78"/>
      <c r="F1" s="78"/>
      <c r="G1" s="78"/>
      <c r="H1" s="78"/>
    </row>
    <row r="2" spans="2:8" ht="17.25" customHeight="1">
      <c r="B2" s="79"/>
      <c r="C2" s="79"/>
      <c r="D2" s="79"/>
      <c r="E2" s="79"/>
      <c r="F2" s="79"/>
      <c r="G2" s="79"/>
      <c r="H2" s="79"/>
    </row>
    <row r="3" spans="2:8" ht="20.25" thickBot="1">
      <c r="B3" s="2"/>
      <c r="C3" s="80" t="s">
        <v>62</v>
      </c>
      <c r="D3" s="81"/>
      <c r="E3" s="81"/>
      <c r="F3" s="81"/>
      <c r="G3" s="74" t="s">
        <v>42</v>
      </c>
      <c r="H3" s="73"/>
    </row>
    <row r="4" spans="1:8" ht="18.75" customHeight="1">
      <c r="A4" s="90" t="s">
        <v>9</v>
      </c>
      <c r="B4" s="91"/>
      <c r="C4" s="70" t="s">
        <v>39</v>
      </c>
      <c r="D4" s="70"/>
      <c r="E4" s="70" t="s">
        <v>11</v>
      </c>
      <c r="F4" s="70"/>
      <c r="G4" s="70" t="s">
        <v>50</v>
      </c>
      <c r="H4" s="71"/>
    </row>
    <row r="5" spans="1:8" ht="18.75" customHeight="1">
      <c r="A5" s="92"/>
      <c r="B5" s="69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9" ht="17.25" customHeight="1">
      <c r="A6" s="83" t="s">
        <v>19</v>
      </c>
      <c r="B6" s="84"/>
      <c r="C6" s="15">
        <f>C7</f>
        <v>29000</v>
      </c>
      <c r="D6" s="16">
        <f>C6/C6*100</f>
        <v>100</v>
      </c>
      <c r="E6" s="15">
        <f>E7</f>
        <v>29383</v>
      </c>
      <c r="F6" s="16">
        <f>E6/E6*100</f>
        <v>100</v>
      </c>
      <c r="G6" s="15">
        <f>G7</f>
        <v>383</v>
      </c>
      <c r="H6" s="6">
        <f aca="true" t="shared" si="0" ref="H6:H11">G6/C6*100</f>
        <v>1.3206896551724139</v>
      </c>
      <c r="I6" s="40"/>
    </row>
    <row r="7" spans="1:9" ht="17.25" customHeight="1">
      <c r="A7" s="25"/>
      <c r="B7" s="12" t="s">
        <v>30</v>
      </c>
      <c r="C7" s="34">
        <v>29000</v>
      </c>
      <c r="D7" s="19">
        <f>C7/C6*100</f>
        <v>100</v>
      </c>
      <c r="E7" s="17">
        <v>29383</v>
      </c>
      <c r="F7" s="19">
        <f>E7/E6*100</f>
        <v>100</v>
      </c>
      <c r="G7" s="30">
        <f>E7-C7</f>
        <v>383</v>
      </c>
      <c r="H7" s="26">
        <f t="shared" si="0"/>
        <v>1.3206896551724139</v>
      </c>
      <c r="I7" s="40"/>
    </row>
    <row r="8" spans="1:9" ht="17.25" customHeight="1">
      <c r="A8" s="85" t="s">
        <v>20</v>
      </c>
      <c r="B8" s="86"/>
      <c r="C8" s="18">
        <f>C9+C10</f>
        <v>47000</v>
      </c>
      <c r="D8" s="18">
        <f>C8/C6*100</f>
        <v>162.06896551724137</v>
      </c>
      <c r="E8" s="18">
        <f>E9+E10</f>
        <v>34500</v>
      </c>
      <c r="F8" s="18">
        <f>E8/E6*100</f>
        <v>117.41483170540789</v>
      </c>
      <c r="G8" s="32">
        <f>G9+G10</f>
        <v>-12500</v>
      </c>
      <c r="H8" s="46">
        <f t="shared" si="0"/>
        <v>-26.595744680851062</v>
      </c>
      <c r="I8" s="40"/>
    </row>
    <row r="9" spans="1:9" ht="17.25" customHeight="1">
      <c r="A9" s="25"/>
      <c r="B9" s="12" t="s">
        <v>31</v>
      </c>
      <c r="C9" s="34">
        <v>42000</v>
      </c>
      <c r="D9" s="19">
        <f>C9/C6*100</f>
        <v>144.82758620689654</v>
      </c>
      <c r="E9" s="17">
        <v>30000</v>
      </c>
      <c r="F9" s="19">
        <f>E9/E6*100</f>
        <v>102.09985365687642</v>
      </c>
      <c r="G9" s="30">
        <f>E9-C9</f>
        <v>-12000</v>
      </c>
      <c r="H9" s="26">
        <f t="shared" si="0"/>
        <v>-28.57142857142857</v>
      </c>
      <c r="I9" s="40"/>
    </row>
    <row r="10" spans="1:9" ht="17.25" customHeight="1">
      <c r="A10" s="25"/>
      <c r="B10" s="12" t="s">
        <v>37</v>
      </c>
      <c r="C10" s="34">
        <v>5000</v>
      </c>
      <c r="D10" s="19">
        <f>C10/C6*100</f>
        <v>17.24137931034483</v>
      </c>
      <c r="E10" s="17">
        <v>4500</v>
      </c>
      <c r="F10" s="19">
        <f>E10/E7*100</f>
        <v>15.314978048531463</v>
      </c>
      <c r="G10" s="30">
        <f>E10-C10</f>
        <v>-500</v>
      </c>
      <c r="H10" s="26">
        <f t="shared" si="0"/>
        <v>-10</v>
      </c>
      <c r="I10" s="40"/>
    </row>
    <row r="11" spans="1:9" ht="17.25" customHeight="1">
      <c r="A11" s="85" t="s">
        <v>44</v>
      </c>
      <c r="B11" s="86"/>
      <c r="C11" s="18">
        <f>C6-C8</f>
        <v>-18000</v>
      </c>
      <c r="D11" s="32">
        <f>C11/C6*100</f>
        <v>-62.06896551724138</v>
      </c>
      <c r="E11" s="18">
        <f>E6-E8</f>
        <v>-5117</v>
      </c>
      <c r="F11" s="32">
        <f>E11/E6*100</f>
        <v>-17.414831705407888</v>
      </c>
      <c r="G11" s="18">
        <f>G6-G8</f>
        <v>12883</v>
      </c>
      <c r="H11" s="46">
        <f t="shared" si="0"/>
        <v>-71.57222222222222</v>
      </c>
      <c r="I11" s="40"/>
    </row>
    <row r="12" spans="1:9" ht="17.25" customHeight="1">
      <c r="A12" s="35"/>
      <c r="B12" s="36"/>
      <c r="C12" s="18"/>
      <c r="D12" s="32"/>
      <c r="E12" s="18"/>
      <c r="F12" s="32"/>
      <c r="G12" s="18"/>
      <c r="H12" s="46"/>
      <c r="I12" s="40"/>
    </row>
    <row r="13" spans="1:8" ht="17.25" customHeight="1">
      <c r="A13" s="25"/>
      <c r="B13" s="12"/>
      <c r="C13" s="34"/>
      <c r="D13" s="19">
        <v>0</v>
      </c>
      <c r="E13" s="17"/>
      <c r="F13" s="19">
        <v>0</v>
      </c>
      <c r="G13" s="30">
        <v>0</v>
      </c>
      <c r="H13" s="26">
        <v>0</v>
      </c>
    </row>
    <row r="14" spans="1:8" ht="17.25" customHeight="1">
      <c r="A14" s="25"/>
      <c r="B14" s="12"/>
      <c r="C14" s="34"/>
      <c r="D14" s="19"/>
      <c r="E14" s="17"/>
      <c r="F14" s="19"/>
      <c r="G14" s="30"/>
      <c r="H14" s="26"/>
    </row>
    <row r="15" spans="1:8" ht="17.25" customHeight="1">
      <c r="A15" s="25"/>
      <c r="B15" s="12"/>
      <c r="C15" s="34"/>
      <c r="D15" s="19"/>
      <c r="E15" s="17"/>
      <c r="F15" s="19"/>
      <c r="G15" s="30"/>
      <c r="H15" s="26"/>
    </row>
    <row r="16" spans="1:8" ht="17.25" customHeight="1">
      <c r="A16" s="25"/>
      <c r="B16" s="12"/>
      <c r="C16" s="34"/>
      <c r="D16" s="19"/>
      <c r="E16" s="17"/>
      <c r="F16" s="19"/>
      <c r="G16" s="30"/>
      <c r="H16" s="26"/>
    </row>
    <row r="17" spans="1:8" ht="17.25" customHeight="1">
      <c r="A17" s="25"/>
      <c r="B17" s="12"/>
      <c r="C17" s="34"/>
      <c r="D17" s="19">
        <v>0</v>
      </c>
      <c r="E17" s="17"/>
      <c r="F17" s="19">
        <v>0</v>
      </c>
      <c r="G17" s="30">
        <v>0</v>
      </c>
      <c r="H17" s="26">
        <v>0</v>
      </c>
    </row>
    <row r="18" spans="1:8" ht="17.25" customHeight="1">
      <c r="A18" s="25"/>
      <c r="B18" s="12"/>
      <c r="C18" s="34"/>
      <c r="D18" s="19">
        <v>0</v>
      </c>
      <c r="E18" s="17"/>
      <c r="F18" s="19">
        <v>0</v>
      </c>
      <c r="G18" s="30">
        <v>0</v>
      </c>
      <c r="H18" s="26">
        <v>0</v>
      </c>
    </row>
    <row r="19" spans="1:8" ht="17.25" customHeight="1">
      <c r="A19" s="25"/>
      <c r="B19" s="12"/>
      <c r="C19" s="34"/>
      <c r="D19" s="19"/>
      <c r="E19" s="17"/>
      <c r="F19" s="19"/>
      <c r="G19" s="30"/>
      <c r="H19" s="26"/>
    </row>
    <row r="20" spans="1:8" ht="17.25" customHeight="1" thickBot="1">
      <c r="A20" s="87"/>
      <c r="B20" s="88"/>
      <c r="C20" s="14"/>
      <c r="D20" s="14"/>
      <c r="E20" s="14"/>
      <c r="F20" s="14"/>
      <c r="G20" s="33"/>
      <c r="H20" s="8"/>
    </row>
    <row r="21" spans="2:8" ht="16.5" customHeight="1">
      <c r="B21" s="89"/>
      <c r="C21" s="89"/>
      <c r="D21" s="89"/>
      <c r="E21" s="89"/>
      <c r="F21" s="89"/>
      <c r="G21" s="89"/>
      <c r="H21" s="89"/>
    </row>
    <row r="22" spans="2:8" ht="16.5" customHeight="1">
      <c r="B22" s="82"/>
      <c r="C22" s="82"/>
      <c r="D22" s="82"/>
      <c r="E22" s="82"/>
      <c r="F22" s="82"/>
      <c r="G22" s="82"/>
      <c r="H22" s="82"/>
    </row>
    <row r="23" ht="16.5" customHeight="1"/>
    <row r="24" ht="16.5" customHeight="1"/>
    <row r="25" spans="1:8" ht="27" customHeight="1">
      <c r="A25" s="78" t="s">
        <v>51</v>
      </c>
      <c r="B25" s="78"/>
      <c r="C25" s="78"/>
      <c r="D25" s="78"/>
      <c r="E25" s="78"/>
      <c r="F25" s="78"/>
      <c r="G25" s="78"/>
      <c r="H25" s="78"/>
    </row>
    <row r="26" spans="2:8" ht="17.25" customHeight="1">
      <c r="B26" s="79"/>
      <c r="C26" s="79"/>
      <c r="D26" s="79"/>
      <c r="E26" s="79"/>
      <c r="F26" s="79"/>
      <c r="G26" s="79"/>
      <c r="H26" s="79"/>
    </row>
    <row r="27" spans="2:8" ht="20.25" thickBot="1">
      <c r="B27" s="2"/>
      <c r="C27" s="80" t="s">
        <v>63</v>
      </c>
      <c r="D27" s="81"/>
      <c r="E27" s="81"/>
      <c r="F27" s="81"/>
      <c r="G27" s="72" t="s">
        <v>43</v>
      </c>
      <c r="H27" s="73"/>
    </row>
    <row r="28" spans="1:8" ht="18.75" customHeight="1">
      <c r="A28" s="90" t="s">
        <v>10</v>
      </c>
      <c r="B28" s="91"/>
      <c r="C28" s="70" t="s">
        <v>39</v>
      </c>
      <c r="D28" s="70"/>
      <c r="E28" s="70" t="s">
        <v>11</v>
      </c>
      <c r="F28" s="70"/>
      <c r="G28" s="70" t="s">
        <v>50</v>
      </c>
      <c r="H28" s="71"/>
    </row>
    <row r="29" spans="1:8" ht="18.75" customHeight="1">
      <c r="A29" s="92"/>
      <c r="B29" s="69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9" ht="17.25" customHeight="1">
      <c r="A30" s="83" t="s">
        <v>12</v>
      </c>
      <c r="B30" s="84"/>
      <c r="C30" s="15">
        <f>C31</f>
        <v>535000</v>
      </c>
      <c r="D30" s="16">
        <f>C30/C30*100</f>
        <v>100</v>
      </c>
      <c r="E30" s="15">
        <f>+E31</f>
        <v>544835</v>
      </c>
      <c r="F30" s="16">
        <f>E30/E30*100</f>
        <v>100</v>
      </c>
      <c r="G30" s="15">
        <f aca="true" t="shared" si="1" ref="G30:G40">E30-C30</f>
        <v>9835</v>
      </c>
      <c r="H30" s="6">
        <f>G30/C30*100</f>
        <v>1.8383177570093459</v>
      </c>
      <c r="I30" s="41"/>
    </row>
    <row r="31" spans="1:9" ht="17.25" customHeight="1">
      <c r="A31" s="27"/>
      <c r="B31" s="12" t="s">
        <v>21</v>
      </c>
      <c r="C31" s="34">
        <v>535000</v>
      </c>
      <c r="D31" s="19">
        <f>C31/C30*100</f>
        <v>100</v>
      </c>
      <c r="E31" s="17">
        <v>544835</v>
      </c>
      <c r="F31" s="19">
        <v>100</v>
      </c>
      <c r="G31" s="22">
        <f t="shared" si="1"/>
        <v>9835</v>
      </c>
      <c r="H31" s="37">
        <f>G31/C31*100</f>
        <v>1.8383177570093459</v>
      </c>
      <c r="I31" s="41"/>
    </row>
    <row r="32" spans="1:9" ht="34.5" customHeight="1" hidden="1">
      <c r="A32" s="27"/>
      <c r="B32" s="52" t="s">
        <v>47</v>
      </c>
      <c r="C32" s="34"/>
      <c r="D32" s="19"/>
      <c r="E32" s="17"/>
      <c r="F32" s="19"/>
      <c r="G32" s="22"/>
      <c r="H32" s="37"/>
      <c r="I32" s="41"/>
    </row>
    <row r="33" spans="1:9" ht="17.25" customHeight="1">
      <c r="A33" s="85" t="s">
        <v>13</v>
      </c>
      <c r="B33" s="86"/>
      <c r="C33" s="18">
        <f>C34</f>
        <v>18000</v>
      </c>
      <c r="D33" s="18">
        <f>C33/C30*100</f>
        <v>3.364485981308411</v>
      </c>
      <c r="E33" s="18">
        <f>E34</f>
        <v>5117</v>
      </c>
      <c r="F33" s="18">
        <f>E33/E30*100</f>
        <v>0.939183422504061</v>
      </c>
      <c r="G33" s="18">
        <f t="shared" si="1"/>
        <v>-12883</v>
      </c>
      <c r="H33" s="38">
        <f>H34</f>
        <v>71.57222222222222</v>
      </c>
      <c r="I33" s="41"/>
    </row>
    <row r="34" spans="1:9" ht="17.25" customHeight="1">
      <c r="A34" s="28"/>
      <c r="B34" s="12" t="s">
        <v>41</v>
      </c>
      <c r="C34" s="34">
        <v>18000</v>
      </c>
      <c r="D34" s="22">
        <f>C34/C30*100</f>
        <v>3.364485981308411</v>
      </c>
      <c r="E34" s="17">
        <v>5117</v>
      </c>
      <c r="F34" s="22">
        <f>E34/E30*100</f>
        <v>0.939183422504061</v>
      </c>
      <c r="G34" s="22">
        <f t="shared" si="1"/>
        <v>-12883</v>
      </c>
      <c r="H34" s="39">
        <f>-G34/C34*100</f>
        <v>71.57222222222222</v>
      </c>
      <c r="I34" s="41"/>
    </row>
    <row r="35" spans="1:9" ht="17.25" customHeight="1">
      <c r="A35" s="35" t="s">
        <v>15</v>
      </c>
      <c r="B35" s="36"/>
      <c r="C35" s="18">
        <f>C30-C33</f>
        <v>517000</v>
      </c>
      <c r="D35" s="18">
        <f>C35/C30*100</f>
        <v>96.6355140186916</v>
      </c>
      <c r="E35" s="18">
        <f>E30-E33</f>
        <v>539718</v>
      </c>
      <c r="F35" s="18">
        <f>E35/E30*100</f>
        <v>99.06081657749594</v>
      </c>
      <c r="G35" s="18">
        <f t="shared" si="1"/>
        <v>22718</v>
      </c>
      <c r="H35" s="46">
        <f>G35/C35*100</f>
        <v>4.394197292069633</v>
      </c>
      <c r="I35" s="41"/>
    </row>
    <row r="36" spans="1:9" ht="17.25" customHeight="1">
      <c r="A36" s="35" t="s">
        <v>14</v>
      </c>
      <c r="B36" s="36"/>
      <c r="C36" s="18">
        <f>C37</f>
        <v>18000</v>
      </c>
      <c r="D36" s="18">
        <f>D37</f>
        <v>100</v>
      </c>
      <c r="E36" s="18">
        <f>E37</f>
        <v>5117</v>
      </c>
      <c r="F36" s="18">
        <v>100</v>
      </c>
      <c r="G36" s="18">
        <f t="shared" si="1"/>
        <v>-12883</v>
      </c>
      <c r="H36" s="38">
        <f>H37</f>
        <v>71.57222222222222</v>
      </c>
      <c r="I36" s="41"/>
    </row>
    <row r="37" spans="1:9" ht="17.25" customHeight="1">
      <c r="A37" s="11"/>
      <c r="B37" s="12" t="s">
        <v>22</v>
      </c>
      <c r="C37" s="20">
        <v>18000</v>
      </c>
      <c r="D37" s="22">
        <v>100</v>
      </c>
      <c r="E37" s="20">
        <v>5117</v>
      </c>
      <c r="F37" s="22">
        <v>100</v>
      </c>
      <c r="G37" s="22">
        <f t="shared" si="1"/>
        <v>-12883</v>
      </c>
      <c r="H37" s="39">
        <f>-G37/C37*100</f>
        <v>71.57222222222222</v>
      </c>
      <c r="I37" s="41"/>
    </row>
    <row r="38" spans="1:9" ht="34.5" customHeight="1" hidden="1">
      <c r="A38" s="11"/>
      <c r="B38" s="52" t="s">
        <v>48</v>
      </c>
      <c r="C38" s="20"/>
      <c r="D38" s="22"/>
      <c r="E38" s="20"/>
      <c r="F38" s="22"/>
      <c r="G38" s="22"/>
      <c r="H38" s="39"/>
      <c r="I38" s="41"/>
    </row>
    <row r="39" spans="1:9" ht="17.25" customHeight="1">
      <c r="A39" s="35" t="s">
        <v>16</v>
      </c>
      <c r="B39" s="36"/>
      <c r="C39" s="18">
        <f>C40</f>
        <v>18000</v>
      </c>
      <c r="D39" s="18">
        <f>D40</f>
        <v>100</v>
      </c>
      <c r="E39" s="18">
        <f>E40</f>
        <v>5117</v>
      </c>
      <c r="F39" s="18">
        <v>100</v>
      </c>
      <c r="G39" s="18">
        <f t="shared" si="1"/>
        <v>-12883</v>
      </c>
      <c r="H39" s="38">
        <f>H40</f>
        <v>71.57222222222222</v>
      </c>
      <c r="I39" s="41"/>
    </row>
    <row r="40" spans="1:9" ht="17.25" customHeight="1">
      <c r="A40" s="29"/>
      <c r="B40" s="12" t="s">
        <v>32</v>
      </c>
      <c r="C40" s="34">
        <v>18000</v>
      </c>
      <c r="D40" s="22">
        <v>100</v>
      </c>
      <c r="E40" s="17">
        <v>5117</v>
      </c>
      <c r="F40" s="19">
        <v>100</v>
      </c>
      <c r="G40" s="22">
        <f t="shared" si="1"/>
        <v>-12883</v>
      </c>
      <c r="H40" s="39">
        <f>-G40/C40*100</f>
        <v>71.57222222222222</v>
      </c>
      <c r="I40" s="41"/>
    </row>
    <row r="41" spans="1:8" ht="17.25" customHeight="1">
      <c r="A41" s="85" t="s">
        <v>17</v>
      </c>
      <c r="B41" s="86"/>
      <c r="C41" s="18">
        <f>C36-C39</f>
        <v>0</v>
      </c>
      <c r="D41" s="18">
        <v>0</v>
      </c>
      <c r="E41" s="18">
        <v>0</v>
      </c>
      <c r="F41" s="18">
        <v>0</v>
      </c>
      <c r="G41" s="22">
        <f>E41-C41</f>
        <v>0</v>
      </c>
      <c r="H41" s="7">
        <v>0</v>
      </c>
    </row>
    <row r="42" spans="1:8" ht="17.25" customHeight="1">
      <c r="A42" s="35"/>
      <c r="B42" s="36"/>
      <c r="C42" s="18"/>
      <c r="D42" s="18"/>
      <c r="E42" s="18"/>
      <c r="F42" s="18"/>
      <c r="G42" s="22"/>
      <c r="H42" s="7"/>
    </row>
    <row r="43" spans="1:8" ht="17.25" customHeight="1">
      <c r="A43" s="35"/>
      <c r="B43" s="36"/>
      <c r="C43" s="18"/>
      <c r="D43" s="18"/>
      <c r="E43" s="18"/>
      <c r="F43" s="18"/>
      <c r="G43" s="22"/>
      <c r="H43" s="7"/>
    </row>
    <row r="44" spans="1:8" ht="17.25" customHeight="1" thickBot="1">
      <c r="A44" s="87"/>
      <c r="B44" s="88"/>
      <c r="C44" s="14"/>
      <c r="D44" s="14"/>
      <c r="E44" s="14"/>
      <c r="F44" s="14"/>
      <c r="G44" s="14"/>
      <c r="H44" s="8"/>
    </row>
    <row r="45" spans="2:8" ht="15.75">
      <c r="B45" s="89"/>
      <c r="C45" s="89"/>
      <c r="D45" s="89"/>
      <c r="E45" s="89"/>
      <c r="F45" s="89"/>
      <c r="G45" s="89"/>
      <c r="H45" s="89"/>
    </row>
    <row r="46" spans="2:8" ht="15.75">
      <c r="B46" s="82"/>
      <c r="C46" s="82"/>
      <c r="D46" s="82"/>
      <c r="E46" s="82"/>
      <c r="F46" s="82"/>
      <c r="G46" s="82"/>
      <c r="H46" s="82"/>
    </row>
  </sheetData>
  <sheetProtection/>
  <mergeCells count="28">
    <mergeCell ref="A6:B6"/>
    <mergeCell ref="A1:H1"/>
    <mergeCell ref="B2:H2"/>
    <mergeCell ref="A4:B5"/>
    <mergeCell ref="C4:D4"/>
    <mergeCell ref="E4:F4"/>
    <mergeCell ref="G4:H4"/>
    <mergeCell ref="C3:F3"/>
    <mergeCell ref="G3:H3"/>
    <mergeCell ref="A8:B8"/>
    <mergeCell ref="A11:B11"/>
    <mergeCell ref="A28:B29"/>
    <mergeCell ref="A20:B20"/>
    <mergeCell ref="B21:H21"/>
    <mergeCell ref="C28:D28"/>
    <mergeCell ref="E28:F28"/>
    <mergeCell ref="G28:H28"/>
    <mergeCell ref="B22:H22"/>
    <mergeCell ref="G27:H27"/>
    <mergeCell ref="A25:H25"/>
    <mergeCell ref="B26:H26"/>
    <mergeCell ref="C27:F27"/>
    <mergeCell ref="B46:H46"/>
    <mergeCell ref="A30:B30"/>
    <mergeCell ref="A33:B33"/>
    <mergeCell ref="A41:B41"/>
    <mergeCell ref="A44:B44"/>
    <mergeCell ref="B45:H45"/>
  </mergeCells>
  <dataValidations count="1">
    <dataValidation type="decimal" operator="greaterThanOrEqual" allowBlank="1" showInputMessage="1" showErrorMessage="1" sqref="D11:D12 F6:F12 C6:E10 G6 C13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25">
      <selection activeCell="D13" sqref="D13:E13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2:11" ht="17.25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20.25" thickBot="1">
      <c r="B3" s="2"/>
      <c r="C3" s="80" t="s">
        <v>60</v>
      </c>
      <c r="D3" s="80"/>
      <c r="E3" s="80"/>
      <c r="F3" s="80"/>
      <c r="G3" s="80"/>
      <c r="H3" s="80"/>
      <c r="I3" s="132" t="s">
        <v>0</v>
      </c>
      <c r="J3" s="132"/>
      <c r="K3" s="132"/>
    </row>
    <row r="4" spans="1:11" ht="18.75" customHeight="1">
      <c r="A4" s="90" t="s">
        <v>10</v>
      </c>
      <c r="B4" s="90"/>
      <c r="C4" s="91"/>
      <c r="D4" s="148" t="s">
        <v>40</v>
      </c>
      <c r="E4" s="91"/>
      <c r="F4" s="148" t="s">
        <v>18</v>
      </c>
      <c r="G4" s="91"/>
      <c r="H4" s="71" t="s">
        <v>50</v>
      </c>
      <c r="I4" s="150"/>
      <c r="J4" s="150"/>
      <c r="K4" s="150"/>
    </row>
    <row r="5" spans="1:11" ht="18.75" customHeight="1">
      <c r="A5" s="92"/>
      <c r="B5" s="92"/>
      <c r="C5" s="69"/>
      <c r="D5" s="149"/>
      <c r="E5" s="69"/>
      <c r="F5" s="149"/>
      <c r="G5" s="69"/>
      <c r="H5" s="142" t="s">
        <v>3</v>
      </c>
      <c r="I5" s="143"/>
      <c r="J5" s="144" t="s">
        <v>1</v>
      </c>
      <c r="K5" s="145"/>
    </row>
    <row r="6" spans="1:11" ht="17.25" customHeight="1">
      <c r="A6" s="138" t="s">
        <v>25</v>
      </c>
      <c r="B6" s="138"/>
      <c r="C6" s="139"/>
      <c r="D6" s="122"/>
      <c r="E6" s="123"/>
      <c r="F6" s="122"/>
      <c r="G6" s="123"/>
      <c r="H6" s="122"/>
      <c r="I6" s="123"/>
      <c r="J6" s="146"/>
      <c r="K6" s="147"/>
    </row>
    <row r="7" spans="1:12" ht="17.25" customHeight="1">
      <c r="A7" s="13"/>
      <c r="B7" s="140" t="s">
        <v>45</v>
      </c>
      <c r="C7" s="141"/>
      <c r="D7" s="95">
        <v>-18000</v>
      </c>
      <c r="E7" s="96"/>
      <c r="F7" s="95">
        <v>-5117</v>
      </c>
      <c r="G7" s="96"/>
      <c r="H7" s="65">
        <f aca="true" t="shared" si="0" ref="H7:H12">F7-D7</f>
        <v>12883</v>
      </c>
      <c r="I7" s="66"/>
      <c r="J7" s="97">
        <f>H7/D7*100</f>
        <v>-71.57222222222222</v>
      </c>
      <c r="K7" s="98">
        <v>1.8883335184568109</v>
      </c>
      <c r="L7" s="40"/>
    </row>
    <row r="8" spans="1:12" ht="17.25" customHeight="1">
      <c r="A8" s="13"/>
      <c r="B8" s="67" t="s">
        <v>53</v>
      </c>
      <c r="C8" s="68"/>
      <c r="D8" s="95">
        <v>-29000</v>
      </c>
      <c r="E8" s="96"/>
      <c r="F8" s="95">
        <v>-29383</v>
      </c>
      <c r="G8" s="96"/>
      <c r="H8" s="65">
        <f t="shared" si="0"/>
        <v>-383</v>
      </c>
      <c r="I8" s="66"/>
      <c r="J8" s="97">
        <f>H8/D8*100</f>
        <v>1.3206896551724139</v>
      </c>
      <c r="K8" s="98">
        <v>2.88833351845681</v>
      </c>
      <c r="L8" s="40"/>
    </row>
    <row r="9" spans="1:12" ht="17.25" customHeight="1">
      <c r="A9" s="13"/>
      <c r="B9" s="67" t="s">
        <v>54</v>
      </c>
      <c r="C9" s="68"/>
      <c r="D9" s="95">
        <f>D7+D8</f>
        <v>-47000</v>
      </c>
      <c r="E9" s="96"/>
      <c r="F9" s="95">
        <f>F7+F8</f>
        <v>-34500</v>
      </c>
      <c r="G9" s="96"/>
      <c r="H9" s="65">
        <f t="shared" si="0"/>
        <v>12500</v>
      </c>
      <c r="I9" s="66"/>
      <c r="J9" s="97">
        <f>H9/D9*100</f>
        <v>-26.595744680851062</v>
      </c>
      <c r="K9" s="98">
        <v>3.88833351845681</v>
      </c>
      <c r="L9" s="40"/>
    </row>
    <row r="10" spans="1:12" ht="17.25" customHeight="1">
      <c r="A10" s="13"/>
      <c r="B10" s="67" t="s">
        <v>55</v>
      </c>
      <c r="C10" s="68"/>
      <c r="D10" s="95">
        <v>0</v>
      </c>
      <c r="E10" s="96"/>
      <c r="F10" s="95"/>
      <c r="G10" s="96"/>
      <c r="H10" s="65">
        <f t="shared" si="0"/>
        <v>0</v>
      </c>
      <c r="I10" s="66"/>
      <c r="J10" s="97"/>
      <c r="K10" s="98">
        <v>4.88833351845681</v>
      </c>
      <c r="L10" s="40"/>
    </row>
    <row r="11" spans="1:12" ht="17.25" customHeight="1">
      <c r="A11" s="13"/>
      <c r="B11" s="67" t="s">
        <v>56</v>
      </c>
      <c r="C11" s="68"/>
      <c r="D11" s="95">
        <f>D9+D10</f>
        <v>-47000</v>
      </c>
      <c r="E11" s="96"/>
      <c r="F11" s="95">
        <f>F9+F10</f>
        <v>-34500</v>
      </c>
      <c r="G11" s="96"/>
      <c r="H11" s="65">
        <f t="shared" si="0"/>
        <v>12500</v>
      </c>
      <c r="I11" s="66"/>
      <c r="J11" s="97">
        <f>H11/D11*100</f>
        <v>-26.595744680851062</v>
      </c>
      <c r="K11" s="98">
        <v>5.88833351845681</v>
      </c>
      <c r="L11" s="40"/>
    </row>
    <row r="12" spans="1:12" ht="17.25" customHeight="1">
      <c r="A12" s="13"/>
      <c r="B12" s="67" t="s">
        <v>57</v>
      </c>
      <c r="C12" s="68"/>
      <c r="D12" s="95">
        <v>29000</v>
      </c>
      <c r="E12" s="96"/>
      <c r="F12" s="95">
        <v>29383</v>
      </c>
      <c r="G12" s="96"/>
      <c r="H12" s="65">
        <f t="shared" si="0"/>
        <v>383</v>
      </c>
      <c r="I12" s="66"/>
      <c r="J12" s="97">
        <f>H12/D12*100</f>
        <v>1.3206896551724139</v>
      </c>
      <c r="K12" s="98">
        <v>6.88833351845681</v>
      </c>
      <c r="L12" s="40"/>
    </row>
    <row r="13" spans="1:12" ht="17.25" customHeight="1">
      <c r="A13" s="13"/>
      <c r="B13" s="67" t="s">
        <v>58</v>
      </c>
      <c r="C13" s="68"/>
      <c r="D13" s="93"/>
      <c r="E13" s="94"/>
      <c r="F13" s="93"/>
      <c r="G13" s="94"/>
      <c r="H13" s="93"/>
      <c r="I13" s="94"/>
      <c r="J13" s="136"/>
      <c r="K13" s="137"/>
      <c r="L13" s="40"/>
    </row>
    <row r="14" spans="1:12" ht="17.25" customHeight="1">
      <c r="A14" s="13"/>
      <c r="B14" s="67" t="s">
        <v>59</v>
      </c>
      <c r="C14" s="68"/>
      <c r="D14" s="93"/>
      <c r="E14" s="94"/>
      <c r="F14" s="93"/>
      <c r="G14" s="94"/>
      <c r="H14" s="93"/>
      <c r="I14" s="94"/>
      <c r="J14" s="136"/>
      <c r="K14" s="137"/>
      <c r="L14" s="40"/>
    </row>
    <row r="15" spans="1:12" ht="17.25" customHeight="1">
      <c r="A15" s="60"/>
      <c r="B15" s="60" t="s">
        <v>64</v>
      </c>
      <c r="C15" s="61"/>
      <c r="D15" s="75">
        <f>D11+D12+D13+D14</f>
        <v>-18000</v>
      </c>
      <c r="E15" s="76"/>
      <c r="F15" s="75">
        <f>F11+F12+F13+F14</f>
        <v>-5117</v>
      </c>
      <c r="G15" s="76"/>
      <c r="H15" s="75">
        <f>F15-D15</f>
        <v>12883</v>
      </c>
      <c r="I15" s="76"/>
      <c r="J15" s="77">
        <f>H15/D15*100</f>
        <v>-71.57222222222222</v>
      </c>
      <c r="K15" s="64">
        <v>7.88833351845681</v>
      </c>
      <c r="L15" s="40"/>
    </row>
    <row r="16" spans="1:12" ht="17.25" customHeight="1">
      <c r="A16" s="133" t="s">
        <v>46</v>
      </c>
      <c r="B16" s="133"/>
      <c r="C16" s="134"/>
      <c r="D16" s="75">
        <f>D15</f>
        <v>-18000</v>
      </c>
      <c r="E16" s="76"/>
      <c r="F16" s="75">
        <f>F15</f>
        <v>-5117</v>
      </c>
      <c r="G16" s="76"/>
      <c r="H16" s="75">
        <f>F16-D16</f>
        <v>12883</v>
      </c>
      <c r="I16" s="76"/>
      <c r="J16" s="77">
        <f>H16/D16*100</f>
        <v>-71.57222222222222</v>
      </c>
      <c r="K16" s="64">
        <v>7.88833351845681</v>
      </c>
      <c r="L16" s="40"/>
    </row>
    <row r="17" spans="1:12" ht="17.25" customHeight="1">
      <c r="A17" s="133" t="s">
        <v>23</v>
      </c>
      <c r="B17" s="133"/>
      <c r="C17" s="134"/>
      <c r="D17" s="113">
        <v>3128000</v>
      </c>
      <c r="E17" s="135"/>
      <c r="F17" s="113">
        <v>3137686</v>
      </c>
      <c r="G17" s="135"/>
      <c r="H17" s="75">
        <f>F17-D17</f>
        <v>9686</v>
      </c>
      <c r="I17" s="76"/>
      <c r="J17" s="77">
        <f>H17/D17*100</f>
        <v>0.3096547314578005</v>
      </c>
      <c r="K17" s="64">
        <v>9.88833351845681</v>
      </c>
      <c r="L17" s="40"/>
    </row>
    <row r="18" spans="1:12" ht="17.25" customHeight="1">
      <c r="A18" s="133" t="s">
        <v>24</v>
      </c>
      <c r="B18" s="133"/>
      <c r="C18" s="134"/>
      <c r="D18" s="75">
        <v>3110000</v>
      </c>
      <c r="E18" s="76"/>
      <c r="F18" s="75">
        <v>3132569</v>
      </c>
      <c r="G18" s="76"/>
      <c r="H18" s="75">
        <f>F18-D18</f>
        <v>22569</v>
      </c>
      <c r="I18" s="76"/>
      <c r="J18" s="77">
        <f>H18/D18*100</f>
        <v>0.7256913183279743</v>
      </c>
      <c r="K18" s="64">
        <v>9.88833351845681</v>
      </c>
      <c r="L18" s="40"/>
    </row>
    <row r="19" spans="1:12" ht="17.25" customHeight="1">
      <c r="A19" s="13"/>
      <c r="B19" s="53"/>
      <c r="C19" s="54"/>
      <c r="D19" s="23"/>
      <c r="E19" s="49"/>
      <c r="F19" s="23"/>
      <c r="G19" s="49"/>
      <c r="H19" s="23"/>
      <c r="I19" s="49"/>
      <c r="J19" s="50"/>
      <c r="K19" s="51"/>
      <c r="L19" s="40"/>
    </row>
    <row r="20" spans="1:12" ht="17.25" customHeight="1" thickBot="1">
      <c r="A20" s="57"/>
      <c r="B20" s="62"/>
      <c r="C20" s="63"/>
      <c r="D20" s="58"/>
      <c r="E20" s="59"/>
      <c r="F20" s="58"/>
      <c r="G20" s="59"/>
      <c r="H20" s="58"/>
      <c r="I20" s="59"/>
      <c r="J20" s="55"/>
      <c r="K20" s="56"/>
      <c r="L20" s="40"/>
    </row>
    <row r="25" spans="1:11" ht="27" customHeight="1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 ht="17.2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3:11" ht="20.25" customHeight="1" thickBot="1">
      <c r="C27" s="131" t="s">
        <v>61</v>
      </c>
      <c r="D27" s="131"/>
      <c r="E27" s="131"/>
      <c r="F27" s="131"/>
      <c r="G27" s="131"/>
      <c r="H27" s="131"/>
      <c r="I27" s="132" t="s">
        <v>0</v>
      </c>
      <c r="J27" s="132"/>
      <c r="K27" s="132"/>
    </row>
    <row r="28" spans="1:11" ht="35.25" customHeight="1">
      <c r="A28" s="130" t="s">
        <v>4</v>
      </c>
      <c r="B28" s="129"/>
      <c r="C28" s="128" t="s">
        <v>5</v>
      </c>
      <c r="D28" s="129"/>
      <c r="E28" s="126" t="s">
        <v>6</v>
      </c>
      <c r="F28" s="127"/>
      <c r="G28" s="128" t="s">
        <v>7</v>
      </c>
      <c r="H28" s="129"/>
      <c r="I28" s="128" t="s">
        <v>2</v>
      </c>
      <c r="J28" s="130"/>
      <c r="K28" s="4" t="s">
        <v>6</v>
      </c>
    </row>
    <row r="29" spans="1:11" ht="17.25" customHeight="1">
      <c r="A29" s="120" t="s">
        <v>26</v>
      </c>
      <c r="B29" s="121"/>
      <c r="C29" s="122">
        <f>SUM(C30:D40)</f>
        <v>3134697</v>
      </c>
      <c r="D29" s="123"/>
      <c r="E29" s="122">
        <f>IF(C$29&gt;0,(C29/C$29)*100,0)</f>
        <v>100</v>
      </c>
      <c r="F29" s="123">
        <f>IF(E$5&gt;0,(E29/E$21)*100,0)</f>
        <v>0</v>
      </c>
      <c r="G29" s="124" t="s">
        <v>28</v>
      </c>
      <c r="H29" s="121"/>
      <c r="I29" s="122">
        <f>SUM(I30:J36)</f>
        <v>0</v>
      </c>
      <c r="J29" s="125"/>
      <c r="K29" s="23">
        <f>IF(I$41&gt;0,(I29/I$41)*100,0)</f>
        <v>0</v>
      </c>
    </row>
    <row r="30" spans="1:11" ht="17.25" customHeight="1">
      <c r="A30" s="108" t="s">
        <v>33</v>
      </c>
      <c r="B30" s="109"/>
      <c r="C30" s="95">
        <v>3134697</v>
      </c>
      <c r="D30" s="96"/>
      <c r="E30" s="65">
        <f>IF(C$29&gt;0,(C30/C$29)*100,0)</f>
        <v>100</v>
      </c>
      <c r="F30" s="66">
        <f>IF(E$5&gt;0,(E30/E$21)*100,0)</f>
        <v>0</v>
      </c>
      <c r="G30" s="108"/>
      <c r="H30" s="109"/>
      <c r="I30" s="95">
        <v>0</v>
      </c>
      <c r="J30" s="110"/>
      <c r="K30" s="21">
        <f>IF(I$41&gt;0,(I30/I$41)*100,0)</f>
        <v>0</v>
      </c>
    </row>
    <row r="31" spans="1:11" ht="17.25" customHeight="1">
      <c r="A31" s="108"/>
      <c r="B31" s="109"/>
      <c r="C31" s="95"/>
      <c r="D31" s="96"/>
      <c r="E31" s="65">
        <f aca="true" t="shared" si="1" ref="E31:E40">IF(C$29&gt;0,(C31/C$29)*100,0)</f>
        <v>0</v>
      </c>
      <c r="F31" s="66">
        <f>IF(E$5&gt;0,(E31/E$21)*100,0)</f>
        <v>0</v>
      </c>
      <c r="G31" s="119"/>
      <c r="H31" s="109"/>
      <c r="I31" s="95"/>
      <c r="J31" s="96"/>
      <c r="K31" s="45">
        <f>IF(I$41&gt;0,(I31/I$41)*100,0)</f>
        <v>0</v>
      </c>
    </row>
    <row r="32" spans="1:10" ht="17.25" customHeight="1">
      <c r="A32" s="42"/>
      <c r="B32" s="43"/>
      <c r="C32" s="44"/>
      <c r="D32" s="43"/>
      <c r="E32" s="44"/>
      <c r="F32" s="43"/>
      <c r="G32" s="44"/>
      <c r="H32" s="43"/>
      <c r="I32" s="44"/>
      <c r="J32" s="43"/>
    </row>
    <row r="33" spans="1:10" ht="17.25" customHeight="1">
      <c r="A33" s="42"/>
      <c r="B33" s="43"/>
      <c r="C33" s="44"/>
      <c r="D33" s="43"/>
      <c r="E33" s="44"/>
      <c r="F33" s="43"/>
      <c r="G33" s="44"/>
      <c r="H33" s="43"/>
      <c r="I33" s="44"/>
      <c r="J33" s="43"/>
    </row>
    <row r="34" spans="1:10" ht="17.25" customHeight="1">
      <c r="A34" s="42"/>
      <c r="B34" s="43"/>
      <c r="C34" s="44"/>
      <c r="D34" s="43"/>
      <c r="E34" s="44"/>
      <c r="F34" s="43"/>
      <c r="G34" s="44"/>
      <c r="H34" s="43"/>
      <c r="I34" s="44"/>
      <c r="J34" s="43"/>
    </row>
    <row r="35" spans="1:11" ht="17.25" customHeight="1">
      <c r="A35" s="108"/>
      <c r="B35" s="109"/>
      <c r="C35" s="95"/>
      <c r="D35" s="96"/>
      <c r="E35" s="65">
        <f t="shared" si="1"/>
        <v>0</v>
      </c>
      <c r="F35" s="66">
        <f aca="true" t="shared" si="2" ref="F35:F41">IF(E$5&gt;0,(E35/E$21)*100,0)</f>
        <v>0</v>
      </c>
      <c r="G35" s="119"/>
      <c r="H35" s="109"/>
      <c r="I35" s="95"/>
      <c r="J35" s="96"/>
      <c r="K35" s="45">
        <f>IF(I$41&gt;0,(I35/I$41)*100,0)</f>
        <v>0</v>
      </c>
    </row>
    <row r="36" spans="1:11" ht="17.25" customHeight="1">
      <c r="A36" s="108"/>
      <c r="B36" s="109"/>
      <c r="C36" s="95"/>
      <c r="D36" s="96"/>
      <c r="E36" s="65">
        <f t="shared" si="1"/>
        <v>0</v>
      </c>
      <c r="F36" s="66">
        <f t="shared" si="2"/>
        <v>0</v>
      </c>
      <c r="G36" s="115"/>
      <c r="H36" s="116"/>
      <c r="I36" s="110"/>
      <c r="J36" s="110"/>
      <c r="K36" s="21">
        <f>IF(I$41&gt;0,(I36/I$41)*100,0)</f>
        <v>0</v>
      </c>
    </row>
    <row r="37" spans="1:11" ht="17.25" customHeight="1">
      <c r="A37" s="108"/>
      <c r="B37" s="109"/>
      <c r="C37" s="95"/>
      <c r="D37" s="96"/>
      <c r="E37" s="65">
        <f t="shared" si="1"/>
        <v>0</v>
      </c>
      <c r="F37" s="66">
        <f t="shared" si="2"/>
        <v>0</v>
      </c>
      <c r="G37" s="117" t="s">
        <v>34</v>
      </c>
      <c r="H37" s="118"/>
      <c r="I37" s="113">
        <f>SUM(I38:J39)</f>
        <v>3134697</v>
      </c>
      <c r="J37" s="114"/>
      <c r="K37" s="23">
        <f>IF(I$41&gt;0,(I37/I$41)*100,0)</f>
        <v>100</v>
      </c>
    </row>
    <row r="38" spans="1:11" ht="17.25" customHeight="1">
      <c r="A38" s="108"/>
      <c r="B38" s="109"/>
      <c r="C38" s="95"/>
      <c r="D38" s="96"/>
      <c r="E38" s="65">
        <f t="shared" si="1"/>
        <v>0</v>
      </c>
      <c r="F38" s="66">
        <f t="shared" si="2"/>
        <v>0</v>
      </c>
      <c r="G38" s="108" t="s">
        <v>35</v>
      </c>
      <c r="H38" s="109"/>
      <c r="I38" s="95">
        <v>2594979</v>
      </c>
      <c r="J38" s="110"/>
      <c r="K38" s="21">
        <f>I38/I37*100</f>
        <v>82.7824507440432</v>
      </c>
    </row>
    <row r="39" spans="1:11" ht="17.25" customHeight="1">
      <c r="A39" s="108"/>
      <c r="B39" s="109"/>
      <c r="C39" s="95"/>
      <c r="D39" s="96"/>
      <c r="E39" s="65">
        <f t="shared" si="1"/>
        <v>0</v>
      </c>
      <c r="F39" s="66">
        <f t="shared" si="2"/>
        <v>0</v>
      </c>
      <c r="G39" s="111" t="s">
        <v>36</v>
      </c>
      <c r="H39" s="112"/>
      <c r="I39" s="95">
        <v>539718</v>
      </c>
      <c r="J39" s="110"/>
      <c r="K39" s="21">
        <f>I39/I37*100</f>
        <v>17.217549255956797</v>
      </c>
    </row>
    <row r="40" spans="1:11" ht="17.25" customHeight="1">
      <c r="A40" s="108"/>
      <c r="B40" s="109"/>
      <c r="C40" s="95"/>
      <c r="D40" s="96"/>
      <c r="E40" s="65">
        <f t="shared" si="1"/>
        <v>0</v>
      </c>
      <c r="F40" s="66">
        <f t="shared" si="2"/>
        <v>0</v>
      </c>
      <c r="G40" s="108"/>
      <c r="H40" s="109"/>
      <c r="I40" s="47"/>
      <c r="J40" s="48"/>
      <c r="K40" s="21">
        <f>IF(I$41&gt;0,(I40/I$41)*100,0)</f>
        <v>0</v>
      </c>
    </row>
    <row r="41" spans="1:12" ht="19.5" customHeight="1" thickBot="1">
      <c r="A41" s="100" t="s">
        <v>27</v>
      </c>
      <c r="B41" s="101"/>
      <c r="C41" s="102">
        <f>SUM(C30:D40)</f>
        <v>3134697</v>
      </c>
      <c r="D41" s="103"/>
      <c r="E41" s="102">
        <f>IF(C$29&gt;0,(C41/C$29)*100,0)</f>
        <v>100</v>
      </c>
      <c r="F41" s="103">
        <f t="shared" si="2"/>
        <v>0</v>
      </c>
      <c r="G41" s="104" t="s">
        <v>29</v>
      </c>
      <c r="H41" s="105"/>
      <c r="I41" s="102">
        <f>I29+I37</f>
        <v>3134697</v>
      </c>
      <c r="J41" s="106"/>
      <c r="K41" s="24">
        <f>IF(I$41&gt;0,(I41/I$41)*100,0)</f>
        <v>100</v>
      </c>
      <c r="L41" s="31"/>
    </row>
    <row r="42" spans="2:11" s="5" customFormat="1" ht="16.5" customHeight="1">
      <c r="B42" s="99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2:11" ht="16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 ht="16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</row>
  </sheetData>
  <sheetProtection/>
  <mergeCells count="135">
    <mergeCell ref="B2:K2"/>
    <mergeCell ref="C3:H3"/>
    <mergeCell ref="I3:K3"/>
    <mergeCell ref="A4:C5"/>
    <mergeCell ref="D4:E5"/>
    <mergeCell ref="F4:G5"/>
    <mergeCell ref="H4:K4"/>
    <mergeCell ref="J18:K18"/>
    <mergeCell ref="J16:K16"/>
    <mergeCell ref="J6:K6"/>
    <mergeCell ref="J7:K7"/>
    <mergeCell ref="J13:K13"/>
    <mergeCell ref="H5:I5"/>
    <mergeCell ref="J5:K5"/>
    <mergeCell ref="F7:G7"/>
    <mergeCell ref="H7:I7"/>
    <mergeCell ref="F6:G6"/>
    <mergeCell ref="H6:I6"/>
    <mergeCell ref="A18:C18"/>
    <mergeCell ref="D18:E18"/>
    <mergeCell ref="F18:G18"/>
    <mergeCell ref="A16:C16"/>
    <mergeCell ref="D16:E16"/>
    <mergeCell ref="F16:G16"/>
    <mergeCell ref="H17:I17"/>
    <mergeCell ref="D10:E10"/>
    <mergeCell ref="J14:K14"/>
    <mergeCell ref="A6:C6"/>
    <mergeCell ref="B13:C13"/>
    <mergeCell ref="B7:C7"/>
    <mergeCell ref="J17:K17"/>
    <mergeCell ref="D6:E6"/>
    <mergeCell ref="E28:F28"/>
    <mergeCell ref="G28:H28"/>
    <mergeCell ref="I28:J28"/>
    <mergeCell ref="B26:K26"/>
    <mergeCell ref="C27:H27"/>
    <mergeCell ref="I27:K27"/>
    <mergeCell ref="A28:B28"/>
    <mergeCell ref="C28:D28"/>
    <mergeCell ref="I30:J30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5:J35"/>
    <mergeCell ref="A31:B31"/>
    <mergeCell ref="C31:D31"/>
    <mergeCell ref="E31:F31"/>
    <mergeCell ref="G31:H31"/>
    <mergeCell ref="I31:J31"/>
    <mergeCell ref="A35:B35"/>
    <mergeCell ref="C35:D35"/>
    <mergeCell ref="E35:F35"/>
    <mergeCell ref="G35:H35"/>
    <mergeCell ref="I37:J37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9:J39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A40:B40"/>
    <mergeCell ref="C40:D40"/>
    <mergeCell ref="E40:F40"/>
    <mergeCell ref="G40:H40"/>
    <mergeCell ref="B43:K43"/>
    <mergeCell ref="B44:K44"/>
    <mergeCell ref="A41:B41"/>
    <mergeCell ref="C41:D41"/>
    <mergeCell ref="E41:F41"/>
    <mergeCell ref="G41:H41"/>
    <mergeCell ref="I41:J41"/>
    <mergeCell ref="B42:K42"/>
    <mergeCell ref="H10:I10"/>
    <mergeCell ref="H11:I11"/>
    <mergeCell ref="A1:K1"/>
    <mergeCell ref="A25:K25"/>
    <mergeCell ref="H16:I16"/>
    <mergeCell ref="D7:E7"/>
    <mergeCell ref="H18:I18"/>
    <mergeCell ref="A17:C17"/>
    <mergeCell ref="D17:E17"/>
    <mergeCell ref="F17:G17"/>
    <mergeCell ref="D9:E9"/>
    <mergeCell ref="D11:E11"/>
    <mergeCell ref="B8:C8"/>
    <mergeCell ref="B9:C9"/>
    <mergeCell ref="B10:C10"/>
    <mergeCell ref="B11:C11"/>
    <mergeCell ref="J12:K12"/>
    <mergeCell ref="H8:I8"/>
    <mergeCell ref="H9:I9"/>
    <mergeCell ref="B12:C12"/>
    <mergeCell ref="F8:G8"/>
    <mergeCell ref="F9:G9"/>
    <mergeCell ref="F10:G10"/>
    <mergeCell ref="F11:G11"/>
    <mergeCell ref="F12:G12"/>
    <mergeCell ref="D8:E8"/>
    <mergeCell ref="J8:K8"/>
    <mergeCell ref="J9:K9"/>
    <mergeCell ref="J10:K10"/>
    <mergeCell ref="J11:K11"/>
    <mergeCell ref="H12:I12"/>
    <mergeCell ref="B14:C14"/>
    <mergeCell ref="D13:E13"/>
    <mergeCell ref="F13:G13"/>
    <mergeCell ref="H13:I13"/>
    <mergeCell ref="D14:E14"/>
    <mergeCell ref="F14:G14"/>
    <mergeCell ref="H14:I14"/>
    <mergeCell ref="D12:E12"/>
    <mergeCell ref="D15:E15"/>
    <mergeCell ref="F15:G15"/>
    <mergeCell ref="H15:I15"/>
    <mergeCell ref="J15:K1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bradpitt115</cp:lastModifiedBy>
  <cp:lastPrinted>2020-03-06T02:10:45Z</cp:lastPrinted>
  <dcterms:created xsi:type="dcterms:W3CDTF">2011-04-19T02:39:36Z</dcterms:created>
  <dcterms:modified xsi:type="dcterms:W3CDTF">2020-03-06T02:17:18Z</dcterms:modified>
  <cp:category/>
  <cp:version/>
  <cp:contentType/>
  <cp:contentStatus/>
</cp:coreProperties>
</file>