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56" windowHeight="5196" activeTab="1"/>
  </bookViews>
  <sheets>
    <sheet name="餘絀表及撥補表" sheetId="1" r:id="rId1"/>
    <sheet name="現流表及平衡表" sheetId="2" r:id="rId2"/>
  </sheets>
  <definedNames>
    <definedName name="_xlnm.Print_Area" localSheetId="1">'現流表及平衡表'!$A$1:$K$52</definedName>
    <definedName name="_xlnm.Print_Area" localSheetId="0">'餘絀表及撥補表'!$A$1:$H$52</definedName>
  </definedNames>
  <calcPr fullCalcOnLoad="1"/>
</workbook>
</file>

<file path=xl/sharedStrings.xml><?xml version="1.0" encoding="utf-8"?>
<sst xmlns="http://schemas.openxmlformats.org/spreadsheetml/2006/main" count="91" uniqueCount="73">
  <si>
    <t>單位：新臺幣元</t>
  </si>
  <si>
    <t>％</t>
  </si>
  <si>
    <t>金　　　　額</t>
  </si>
  <si>
    <t>科目</t>
  </si>
  <si>
    <t>項目</t>
  </si>
  <si>
    <t>本年度決算數</t>
  </si>
  <si>
    <t>本年度
決算數</t>
  </si>
  <si>
    <t>撥用賸餘</t>
  </si>
  <si>
    <t>業務活動之現金流量</t>
  </si>
  <si>
    <t>調整非現金項目</t>
  </si>
  <si>
    <t>％</t>
  </si>
  <si>
    <t>科     　　目</t>
  </si>
  <si>
    <t>資　產</t>
  </si>
  <si>
    <t>流動資產</t>
  </si>
  <si>
    <t>流動負債</t>
  </si>
  <si>
    <t>其他資產</t>
  </si>
  <si>
    <t>淨值</t>
  </si>
  <si>
    <t>合                 計</t>
  </si>
  <si>
    <t>金額</t>
  </si>
  <si>
    <t>賸餘之部</t>
  </si>
  <si>
    <t>本期賸餘</t>
  </si>
  <si>
    <t>前期未分配賸餘</t>
  </si>
  <si>
    <t>分配之部</t>
  </si>
  <si>
    <t>未分配賸餘</t>
  </si>
  <si>
    <t>短絀之部</t>
  </si>
  <si>
    <t>本期短絀</t>
  </si>
  <si>
    <t>填補之部</t>
  </si>
  <si>
    <t>本年度預算數</t>
  </si>
  <si>
    <t>本年度
預算數</t>
  </si>
  <si>
    <t>收入</t>
  </si>
  <si>
    <t>支出</t>
  </si>
  <si>
    <t>業務收入</t>
  </si>
  <si>
    <t>業務外收入</t>
  </si>
  <si>
    <t>業務成本與費用</t>
  </si>
  <si>
    <t>業務外費用</t>
  </si>
  <si>
    <t>無形資產</t>
  </si>
  <si>
    <t>其他負債</t>
  </si>
  <si>
    <t>不動產、廠房及設備</t>
  </si>
  <si>
    <t>利息股利之調整</t>
  </si>
  <si>
    <t>稅前餘絀</t>
  </si>
  <si>
    <t>未計利息股利之本期餘絀</t>
  </si>
  <si>
    <r>
      <t>比較增減</t>
    </r>
    <r>
      <rPr>
        <b/>
        <sz val="12"/>
        <rFont val="Times New Roman"/>
        <family val="1"/>
      </rPr>
      <t xml:space="preserve"> </t>
    </r>
  </si>
  <si>
    <r>
      <t>比較增減</t>
    </r>
  </si>
  <si>
    <t>負　債</t>
  </si>
  <si>
    <t>累積餘絀</t>
  </si>
  <si>
    <t>國家運動訓練中心現金流量表</t>
  </si>
  <si>
    <t>國家運動訓練中心餘絀撥補表</t>
  </si>
  <si>
    <t>國家運動訓練中心收支餘絀表</t>
  </si>
  <si>
    <r>
      <t xml:space="preserve">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108</t>
    </r>
    <r>
      <rPr>
        <b/>
        <sz val="12"/>
        <color indexed="8"/>
        <rFont val="新細明體"/>
        <family val="1"/>
      </rPr>
      <t>年度</t>
    </r>
  </si>
  <si>
    <r>
      <t>金</t>
    </r>
    <r>
      <rPr>
        <b/>
        <sz val="12"/>
        <color indexed="8"/>
        <rFont val="Times New Roman"/>
        <family val="1"/>
      </rPr>
      <t xml:space="preserve">        </t>
    </r>
    <r>
      <rPr>
        <b/>
        <sz val="12"/>
        <color indexed="8"/>
        <rFont val="新細明體"/>
        <family val="1"/>
      </rPr>
      <t>額</t>
    </r>
  </si>
  <si>
    <t>收取利息</t>
  </si>
  <si>
    <t>投資活動之現金流量</t>
  </si>
  <si>
    <t>減少不動產、廠房及設備、礦產資源</t>
  </si>
  <si>
    <t>減少無形資產及其他資產</t>
  </si>
  <si>
    <t>增加不動產、廠房及設備、礦產資源</t>
  </si>
  <si>
    <t>增加無形資產及其他資產</t>
  </si>
  <si>
    <t>籌資活動之現金流量</t>
  </si>
  <si>
    <t>現金及約當現金之淨增（淨減）</t>
  </si>
  <si>
    <t>期初現金及約當現金</t>
  </si>
  <si>
    <t>期末現金及約當現金</t>
  </si>
  <si>
    <t>國家運動訓練中心平衡表</t>
  </si>
  <si>
    <r>
      <t xml:space="preserve">     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108</t>
    </r>
    <r>
      <rPr>
        <b/>
        <sz val="12"/>
        <color indexed="8"/>
        <rFont val="新細明體"/>
        <family val="1"/>
      </rPr>
      <t>年</t>
    </r>
    <r>
      <rPr>
        <b/>
        <sz val="12"/>
        <color indexed="8"/>
        <rFont val="Times New Roman"/>
        <family val="1"/>
      </rPr>
      <t>12</t>
    </r>
    <r>
      <rPr>
        <b/>
        <sz val="12"/>
        <color indexed="8"/>
        <rFont val="新細明體"/>
        <family val="1"/>
      </rPr>
      <t>月</t>
    </r>
    <r>
      <rPr>
        <b/>
        <sz val="12"/>
        <color indexed="8"/>
        <rFont val="Times New Roman"/>
        <family val="1"/>
      </rPr>
      <t>31</t>
    </r>
    <r>
      <rPr>
        <b/>
        <sz val="12"/>
        <color indexed="8"/>
        <rFont val="新細明體"/>
        <family val="1"/>
      </rPr>
      <t>日</t>
    </r>
  </si>
  <si>
    <t>科　　　　目</t>
  </si>
  <si>
    <t>金　　　　額</t>
  </si>
  <si>
    <r>
      <t>合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細明體"/>
        <family val="3"/>
      </rPr>
      <t>　　計</t>
    </r>
  </si>
  <si>
    <t xml:space="preserve">註：信託代理與保證資產（負債）性質科目，本年度決算核定數為119,356,717元。    </t>
  </si>
  <si>
    <t xml:space="preserve">    業務活動之淨現金流入（流出）</t>
  </si>
  <si>
    <t xml:space="preserve">    籌資活動之淨現金流入（流出）</t>
  </si>
  <si>
    <t xml:space="preserve">    投資活動之淨現金流入（流出）</t>
  </si>
  <si>
    <r>
      <t xml:space="preserve">                  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108</t>
    </r>
    <r>
      <rPr>
        <b/>
        <sz val="12"/>
        <color indexed="8"/>
        <rFont val="新細明體"/>
        <family val="1"/>
      </rPr>
      <t>年度</t>
    </r>
    <r>
      <rPr>
        <b/>
        <sz val="12"/>
        <color indexed="8"/>
        <rFont val="Times New Roman"/>
        <family val="1"/>
      </rPr>
      <t xml:space="preserve">                   </t>
    </r>
    <r>
      <rPr>
        <b/>
        <sz val="12"/>
        <color indexed="8"/>
        <rFont val="新細明體"/>
        <family val="1"/>
      </rPr>
      <t>　</t>
    </r>
    <r>
      <rPr>
        <b/>
        <sz val="10"/>
        <color indexed="8"/>
        <rFont val="新細明體"/>
        <family val="1"/>
      </rPr>
      <t>　　　　　</t>
    </r>
    <r>
      <rPr>
        <b/>
        <sz val="10"/>
        <color indexed="8"/>
        <rFont val="Times New Roman"/>
        <family val="1"/>
      </rPr>
      <t xml:space="preserve">  </t>
    </r>
    <r>
      <rPr>
        <b/>
        <sz val="10"/>
        <color indexed="8"/>
        <rFont val="新細明體"/>
        <family val="1"/>
      </rPr>
      <t>　</t>
    </r>
    <r>
      <rPr>
        <b/>
        <sz val="10"/>
        <color indexed="8"/>
        <rFont val="Times New Roman"/>
        <family val="1"/>
      </rPr>
      <t xml:space="preserve">      </t>
    </r>
    <r>
      <rPr>
        <b/>
        <sz val="12"/>
        <color indexed="8"/>
        <rFont val="新細明體"/>
        <family val="1"/>
      </rPr>
      <t>單位：新臺幣元</t>
    </r>
  </si>
  <si>
    <t>本期餘絀</t>
  </si>
  <si>
    <t>未計利息股利之現金流入（流出）</t>
  </si>
  <si>
    <t>增加短期債務、流動金融負債及其他負債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</si>
</sst>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  &quot;* #,##0.00_);_(* &quot;&quot;_);_(@_)"/>
    <numFmt numFmtId="177" formatCode="_(* #,##0.00_);_(&quot;-&quot;\ #,##0.00_);_(* &quot;&quot;_);_(@_)"/>
    <numFmt numFmtId="178" formatCode="#,##0.00_ "/>
    <numFmt numFmtId="179" formatCode="0.00_ "/>
    <numFmt numFmtId="180" formatCode="#,##0_ "/>
  </numFmts>
  <fonts count="64">
    <font>
      <sz val="12"/>
      <name val="標楷體"/>
      <family val="4"/>
    </font>
    <font>
      <sz val="12"/>
      <color indexed="8"/>
      <name val="新細明體"/>
      <family val="1"/>
    </font>
    <font>
      <sz val="9"/>
      <name val="標楷體"/>
      <family val="4"/>
    </font>
    <font>
      <b/>
      <sz val="20"/>
      <name val="新細明體"/>
      <family val="1"/>
    </font>
    <font>
      <sz val="9"/>
      <name val="細明體"/>
      <family val="3"/>
    </font>
    <font>
      <b/>
      <sz val="12"/>
      <name val="新細明體"/>
      <family val="1"/>
    </font>
    <font>
      <sz val="14"/>
      <name val="標楷體"/>
      <family val="4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新細明體"/>
      <family val="1"/>
    </font>
    <font>
      <sz val="10"/>
      <name val="新細明體"/>
      <family val="1"/>
    </font>
    <font>
      <sz val="12"/>
      <name val="新細明體"/>
      <family val="1"/>
    </font>
    <font>
      <b/>
      <sz val="12"/>
      <color indexed="8"/>
      <name val="新細明體"/>
      <family val="1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b/>
      <sz val="10"/>
      <color indexed="9"/>
      <name val="新細明體"/>
      <family val="1"/>
    </font>
    <font>
      <sz val="10"/>
      <color indexed="9"/>
      <name val="新細明體"/>
      <family val="1"/>
    </font>
    <font>
      <b/>
      <sz val="12"/>
      <color indexed="8"/>
      <name val="Times New Roman"/>
      <family val="1"/>
    </font>
    <font>
      <b/>
      <sz val="10"/>
      <color indexed="8"/>
      <name val="新細明體"/>
      <family val="1"/>
    </font>
    <font>
      <b/>
      <sz val="10"/>
      <color indexed="8"/>
      <name val="Times New Roman"/>
      <family val="1"/>
    </font>
    <font>
      <sz val="10"/>
      <color indexed="8"/>
      <name val="新細明體"/>
      <family val="1"/>
    </font>
    <font>
      <sz val="10"/>
      <color indexed="8"/>
      <name val="Times New Roman"/>
      <family val="1"/>
    </font>
    <font>
      <sz val="12"/>
      <color indexed="8"/>
      <name val="標楷體"/>
      <family val="4"/>
    </font>
    <font>
      <b/>
      <sz val="20"/>
      <color indexed="8"/>
      <name val="新細明體"/>
      <family val="1"/>
    </font>
    <font>
      <sz val="14"/>
      <color indexed="8"/>
      <name val="標楷體"/>
      <family val="4"/>
    </font>
    <font>
      <b/>
      <sz val="9"/>
      <color indexed="8"/>
      <name val="新細明體"/>
      <family val="1"/>
    </font>
    <font>
      <sz val="9"/>
      <color indexed="8"/>
      <name val="新細明體"/>
      <family val="1"/>
    </font>
    <font>
      <b/>
      <sz val="12"/>
      <color indexed="8"/>
      <name val="細明體"/>
      <family val="3"/>
    </font>
    <font>
      <b/>
      <sz val="12"/>
      <color indexed="8"/>
      <name val="標楷體"/>
      <family val="4"/>
    </font>
    <font>
      <b/>
      <sz val="10"/>
      <color indexed="8"/>
      <name val="細明體"/>
      <family val="3"/>
    </font>
    <font>
      <sz val="10"/>
      <color indexed="8"/>
      <name val="細明體"/>
      <family val="3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0" borderId="0" applyNumberFormat="0" applyBorder="0" applyAlignment="0" applyProtection="0"/>
    <xf numFmtId="0" fontId="50" fillId="0" borderId="1" applyNumberFormat="0" applyFill="0" applyAlignment="0" applyProtection="0"/>
    <xf numFmtId="0" fontId="51" fillId="21" borderId="0" applyNumberFormat="0" applyBorder="0" applyAlignment="0" applyProtection="0"/>
    <xf numFmtId="9" fontId="0" fillId="0" borderId="0" applyFont="0" applyFill="0" applyBorder="0" applyAlignment="0" applyProtection="0"/>
    <xf numFmtId="0" fontId="5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0" fillId="23" borderId="4" applyNumberFormat="0" applyFont="0" applyAlignment="0" applyProtection="0"/>
    <xf numFmtId="0" fontId="54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2" applyNumberFormat="0" applyAlignment="0" applyProtection="0"/>
    <xf numFmtId="0" fontId="60" fillId="22" borderId="8" applyNumberFormat="0" applyAlignment="0" applyProtection="0"/>
    <xf numFmtId="0" fontId="61" fillId="31" borderId="9" applyNumberFormat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</cellStyleXfs>
  <cellXfs count="183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5" fillId="0" borderId="10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5" fillId="0" borderId="11" xfId="0" applyFont="1" applyBorder="1" applyAlignment="1" applyProtection="1">
      <alignment horizontal="distributed" vertical="center" indent="1"/>
      <protection/>
    </xf>
    <xf numFmtId="0" fontId="5" fillId="0" borderId="11" xfId="0" applyFont="1" applyBorder="1" applyAlignment="1" applyProtection="1">
      <alignment horizontal="center" vertical="center"/>
      <protection/>
    </xf>
    <xf numFmtId="177" fontId="8" fillId="0" borderId="12" xfId="0" applyNumberFormat="1" applyFont="1" applyFill="1" applyBorder="1" applyAlignment="1" applyProtection="1">
      <alignment vertical="center"/>
      <protection/>
    </xf>
    <xf numFmtId="177" fontId="8" fillId="0" borderId="12" xfId="0" applyNumberFormat="1" applyFont="1" applyFill="1" applyBorder="1" applyAlignment="1" applyProtection="1">
      <alignment vertical="center" readingOrder="2"/>
      <protection/>
    </xf>
    <xf numFmtId="0" fontId="12" fillId="0" borderId="0" xfId="0" applyFont="1" applyFill="1" applyAlignment="1">
      <alignment vertical="center"/>
    </xf>
    <xf numFmtId="0" fontId="11" fillId="0" borderId="13" xfId="0" applyFont="1" applyFill="1" applyBorder="1" applyAlignment="1" applyProtection="1">
      <alignment horizontal="left" vertical="center"/>
      <protection locked="0"/>
    </xf>
    <xf numFmtId="177" fontId="9" fillId="0" borderId="14" xfId="0" applyNumberFormat="1" applyFont="1" applyFill="1" applyBorder="1" applyAlignment="1" applyProtection="1">
      <alignment horizontal="left" vertical="center"/>
      <protection locked="0"/>
    </xf>
    <xf numFmtId="177" fontId="9" fillId="0" borderId="14" xfId="0" applyNumberFormat="1" applyFont="1" applyFill="1" applyBorder="1" applyAlignment="1" applyProtection="1">
      <alignment vertical="center" readingOrder="2"/>
      <protection/>
    </xf>
    <xf numFmtId="177" fontId="9" fillId="0" borderId="14" xfId="0" applyNumberFormat="1" applyFont="1" applyFill="1" applyBorder="1" applyAlignment="1" applyProtection="1">
      <alignment horizontal="center" vertical="center"/>
      <protection locked="0"/>
    </xf>
    <xf numFmtId="177" fontId="9" fillId="0" borderId="14" xfId="0" applyNumberFormat="1" applyFont="1" applyFill="1" applyBorder="1" applyAlignment="1" applyProtection="1">
      <alignment horizontal="right" vertical="center"/>
      <protection/>
    </xf>
    <xf numFmtId="176" fontId="9" fillId="0" borderId="15" xfId="0" applyNumberFormat="1" applyFont="1" applyFill="1" applyBorder="1" applyAlignment="1" applyProtection="1">
      <alignment vertical="center" readingOrder="2"/>
      <protection/>
    </xf>
    <xf numFmtId="178" fontId="9" fillId="0" borderId="15" xfId="0" applyNumberFormat="1" applyFont="1" applyFill="1" applyBorder="1" applyAlignment="1" applyProtection="1">
      <alignment vertical="center" readingOrder="2"/>
      <protection/>
    </xf>
    <xf numFmtId="177" fontId="8" fillId="0" borderId="14" xfId="0" applyNumberFormat="1" applyFont="1" applyFill="1" applyBorder="1" applyAlignment="1" applyProtection="1">
      <alignment vertical="center"/>
      <protection/>
    </xf>
    <xf numFmtId="177" fontId="8" fillId="0" borderId="14" xfId="0" applyNumberFormat="1" applyFont="1" applyFill="1" applyBorder="1" applyAlignment="1" applyProtection="1">
      <alignment vertical="center" readingOrder="2"/>
      <protection/>
    </xf>
    <xf numFmtId="176" fontId="8" fillId="0" borderId="15" xfId="0" applyNumberFormat="1" applyFont="1" applyFill="1" applyBorder="1" applyAlignment="1" applyProtection="1">
      <alignment vertical="center" readingOrder="2"/>
      <protection/>
    </xf>
    <xf numFmtId="177" fontId="8" fillId="0" borderId="14" xfId="0" applyNumberFormat="1" applyFont="1" applyFill="1" applyBorder="1" applyAlignment="1" applyProtection="1">
      <alignment horizontal="right" vertical="center"/>
      <protection/>
    </xf>
    <xf numFmtId="177" fontId="9" fillId="0" borderId="14" xfId="0" applyNumberFormat="1" applyFont="1" applyFill="1" applyBorder="1" applyAlignment="1" applyProtection="1">
      <alignment horizontal="center" vertical="center"/>
      <protection/>
    </xf>
    <xf numFmtId="176" fontId="9" fillId="0" borderId="15" xfId="0" applyNumberFormat="1" applyFont="1" applyFill="1" applyBorder="1" applyAlignment="1" applyProtection="1">
      <alignment horizontal="right" vertical="center" readingOrder="2"/>
      <protection/>
    </xf>
    <xf numFmtId="177" fontId="9" fillId="0" borderId="14" xfId="0" applyNumberFormat="1" applyFont="1" applyFill="1" applyBorder="1" applyAlignment="1" applyProtection="1">
      <alignment vertical="center"/>
      <protection/>
    </xf>
    <xf numFmtId="176" fontId="8" fillId="0" borderId="16" xfId="0" applyNumberFormat="1" applyFont="1" applyFill="1" applyBorder="1" applyAlignment="1" applyProtection="1">
      <alignment vertical="center" readingOrder="2"/>
      <protection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left" vertical="center" indent="1"/>
    </xf>
    <xf numFmtId="177" fontId="14" fillId="0" borderId="14" xfId="0" applyNumberFormat="1" applyFont="1" applyFill="1" applyBorder="1" applyAlignment="1" applyProtection="1">
      <alignment vertical="center" readingOrder="2"/>
      <protection/>
    </xf>
    <xf numFmtId="177" fontId="14" fillId="0" borderId="14" xfId="0" applyNumberFormat="1" applyFont="1" applyFill="1" applyBorder="1" applyAlignment="1" applyProtection="1">
      <alignment horizontal="center" vertical="center"/>
      <protection locked="0"/>
    </xf>
    <xf numFmtId="177" fontId="15" fillId="0" borderId="14" xfId="0" applyNumberFormat="1" applyFont="1" applyFill="1" applyBorder="1" applyAlignment="1" applyProtection="1">
      <alignment vertical="center" readingOrder="2"/>
      <protection/>
    </xf>
    <xf numFmtId="177" fontId="15" fillId="0" borderId="14" xfId="0" applyNumberFormat="1" applyFont="1" applyFill="1" applyBorder="1" applyAlignment="1" applyProtection="1">
      <alignment vertical="center"/>
      <protection/>
    </xf>
    <xf numFmtId="177" fontId="8" fillId="0" borderId="17" xfId="0" applyNumberFormat="1" applyFont="1" applyFill="1" applyBorder="1" applyAlignment="1" applyProtection="1">
      <alignment vertical="center"/>
      <protection/>
    </xf>
    <xf numFmtId="177" fontId="8" fillId="0" borderId="17" xfId="0" applyNumberFormat="1" applyFont="1" applyFill="1" applyBorder="1" applyAlignment="1" applyProtection="1">
      <alignment horizontal="right" vertical="center"/>
      <protection/>
    </xf>
    <xf numFmtId="176" fontId="8" fillId="0" borderId="18" xfId="0" applyNumberFormat="1" applyFont="1" applyFill="1" applyBorder="1" applyAlignment="1" applyProtection="1">
      <alignment vertical="center" readingOrder="2"/>
      <protection/>
    </xf>
    <xf numFmtId="176" fontId="15" fillId="0" borderId="15" xfId="0" applyNumberFormat="1" applyFont="1" applyFill="1" applyBorder="1" applyAlignment="1" applyProtection="1">
      <alignment vertical="center" readingOrder="2"/>
      <protection/>
    </xf>
    <xf numFmtId="0" fontId="16" fillId="0" borderId="0" xfId="0" applyFont="1" applyFill="1" applyBorder="1" applyAlignment="1" applyProtection="1">
      <alignment horizontal="left" vertical="center"/>
      <protection/>
    </xf>
    <xf numFmtId="0" fontId="17" fillId="0" borderId="13" xfId="0" applyFont="1" applyFill="1" applyBorder="1" applyAlignment="1" applyProtection="1">
      <alignment horizontal="left" vertical="center"/>
      <protection locked="0"/>
    </xf>
    <xf numFmtId="177" fontId="14" fillId="0" borderId="14" xfId="0" applyNumberFormat="1" applyFont="1" applyFill="1" applyBorder="1" applyAlignment="1" applyProtection="1">
      <alignment vertical="center"/>
      <protection locked="0"/>
    </xf>
    <xf numFmtId="177" fontId="14" fillId="0" borderId="14" xfId="0" applyNumberFormat="1" applyFont="1" applyFill="1" applyBorder="1" applyAlignment="1" applyProtection="1">
      <alignment vertical="center"/>
      <protection/>
    </xf>
    <xf numFmtId="176" fontId="14" fillId="0" borderId="15" xfId="0" applyNumberFormat="1" applyFont="1" applyFill="1" applyBorder="1" applyAlignment="1" applyProtection="1">
      <alignment vertical="center" readingOrder="2"/>
      <protection/>
    </xf>
    <xf numFmtId="0" fontId="14" fillId="0" borderId="0" xfId="0" applyFont="1" applyFill="1" applyAlignment="1">
      <alignment vertical="center"/>
    </xf>
    <xf numFmtId="177" fontId="14" fillId="0" borderId="14" xfId="0" applyNumberFormat="1" applyFont="1" applyFill="1" applyBorder="1" applyAlignment="1" applyProtection="1">
      <alignment horizontal="left" vertical="center"/>
      <protection locked="0"/>
    </xf>
    <xf numFmtId="177" fontId="14" fillId="0" borderId="14" xfId="0" applyNumberFormat="1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left" vertical="center"/>
      <protection locked="0"/>
    </xf>
    <xf numFmtId="0" fontId="16" fillId="0" borderId="13" xfId="0" applyFont="1" applyFill="1" applyBorder="1" applyAlignment="1" applyProtection="1">
      <alignment horizontal="left" vertical="center"/>
      <protection locked="0"/>
    </xf>
    <xf numFmtId="0" fontId="14" fillId="0" borderId="19" xfId="0" applyFont="1" applyFill="1" applyBorder="1" applyAlignment="1">
      <alignment vertical="center"/>
    </xf>
    <xf numFmtId="0" fontId="17" fillId="0" borderId="20" xfId="0" applyFont="1" applyFill="1" applyBorder="1" applyAlignment="1" applyProtection="1">
      <alignment horizontal="left" vertical="center"/>
      <protection locked="0"/>
    </xf>
    <xf numFmtId="177" fontId="14" fillId="0" borderId="17" xfId="0" applyNumberFormat="1" applyFont="1" applyFill="1" applyBorder="1" applyAlignment="1" applyProtection="1">
      <alignment horizontal="left" vertical="center"/>
      <protection locked="0"/>
    </xf>
    <xf numFmtId="177" fontId="14" fillId="0" borderId="17" xfId="0" applyNumberFormat="1" applyFont="1" applyFill="1" applyBorder="1" applyAlignment="1" applyProtection="1">
      <alignment horizontal="center" vertical="center"/>
      <protection/>
    </xf>
    <xf numFmtId="177" fontId="14" fillId="0" borderId="17" xfId="0" applyNumberFormat="1" applyFont="1" applyFill="1" applyBorder="1" applyAlignment="1" applyProtection="1">
      <alignment horizontal="center" vertical="center"/>
      <protection locked="0"/>
    </xf>
    <xf numFmtId="177" fontId="14" fillId="0" borderId="17" xfId="0" applyNumberFormat="1" applyFont="1" applyFill="1" applyBorder="1" applyAlignment="1" applyProtection="1">
      <alignment vertical="center"/>
      <protection/>
    </xf>
    <xf numFmtId="176" fontId="14" fillId="0" borderId="18" xfId="0" applyNumberFormat="1" applyFont="1" applyFill="1" applyBorder="1" applyAlignment="1" applyProtection="1">
      <alignment horizontal="right" vertical="center" readingOrder="2"/>
      <protection/>
    </xf>
    <xf numFmtId="49" fontId="21" fillId="0" borderId="13" xfId="0" applyNumberFormat="1" applyFont="1" applyFill="1" applyBorder="1" applyAlignment="1" applyProtection="1">
      <alignment horizontal="left" vertical="center" readingOrder="1"/>
      <protection locked="0"/>
    </xf>
    <xf numFmtId="177" fontId="22" fillId="0" borderId="14" xfId="0" applyNumberFormat="1" applyFont="1" applyFill="1" applyBorder="1" applyAlignment="1" applyProtection="1">
      <alignment horizontal="left" vertical="center"/>
      <protection locked="0"/>
    </xf>
    <xf numFmtId="177" fontId="22" fillId="0" borderId="14" xfId="0" applyNumberFormat="1" applyFont="1" applyFill="1" applyBorder="1" applyAlignment="1" applyProtection="1">
      <alignment vertical="center" readingOrder="2"/>
      <protection/>
    </xf>
    <xf numFmtId="177" fontId="22" fillId="0" borderId="14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0" fontId="27" fillId="0" borderId="13" xfId="0" applyFont="1" applyFill="1" applyBorder="1" applyAlignment="1" applyProtection="1">
      <alignment horizontal="left" vertical="center"/>
      <protection/>
    </xf>
    <xf numFmtId="177" fontId="22" fillId="0" borderId="15" xfId="0" applyNumberFormat="1" applyFont="1" applyFill="1" applyBorder="1" applyAlignment="1" applyProtection="1">
      <alignment horizontal="right" vertical="center"/>
      <protection locked="0"/>
    </xf>
    <xf numFmtId="177" fontId="22" fillId="0" borderId="13" xfId="0" applyNumberFormat="1" applyFont="1" applyFill="1" applyBorder="1" applyAlignment="1" applyProtection="1">
      <alignment horizontal="right" vertical="center"/>
      <protection locked="0"/>
    </xf>
    <xf numFmtId="177" fontId="22" fillId="0" borderId="15" xfId="0" applyNumberFormat="1" applyFont="1" applyFill="1" applyBorder="1" applyAlignment="1" applyProtection="1">
      <alignment horizontal="right" vertical="center"/>
      <protection/>
    </xf>
    <xf numFmtId="0" fontId="26" fillId="0" borderId="13" xfId="0" applyFont="1" applyFill="1" applyBorder="1" applyAlignment="1" applyProtection="1">
      <alignment horizontal="left" vertical="center"/>
      <protection/>
    </xf>
    <xf numFmtId="177" fontId="20" fillId="0" borderId="15" xfId="0" applyNumberFormat="1" applyFont="1" applyFill="1" applyBorder="1" applyAlignment="1" applyProtection="1">
      <alignment horizontal="right" vertical="center"/>
      <protection/>
    </xf>
    <xf numFmtId="177" fontId="22" fillId="0" borderId="0" xfId="0" applyNumberFormat="1" applyFont="1" applyFill="1" applyBorder="1" applyAlignment="1" applyProtection="1">
      <alignment horizontal="right" vertical="center"/>
      <protection locked="0"/>
    </xf>
    <xf numFmtId="177" fontId="20" fillId="0" borderId="18" xfId="0" applyNumberFormat="1" applyFont="1" applyFill="1" applyBorder="1" applyAlignment="1" applyProtection="1">
      <alignment horizontal="right" vertical="center"/>
      <protection/>
    </xf>
    <xf numFmtId="0" fontId="28" fillId="0" borderId="21" xfId="0" applyFont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left" vertical="center"/>
      <protection locked="0"/>
    </xf>
    <xf numFmtId="0" fontId="21" fillId="0" borderId="13" xfId="0" applyFont="1" applyFill="1" applyBorder="1" applyAlignment="1" applyProtection="1">
      <alignment horizontal="left" vertical="center"/>
      <protection locked="0"/>
    </xf>
    <xf numFmtId="0" fontId="21" fillId="0" borderId="15" xfId="0" applyFont="1" applyFill="1" applyBorder="1" applyAlignment="1" applyProtection="1">
      <alignment horizontal="left" vertical="center"/>
      <protection locked="0"/>
    </xf>
    <xf numFmtId="0" fontId="23" fillId="0" borderId="0" xfId="0" applyFont="1" applyAlignment="1">
      <alignment vertical="center"/>
    </xf>
    <xf numFmtId="0" fontId="23" fillId="0" borderId="13" xfId="0" applyFont="1" applyBorder="1" applyAlignment="1">
      <alignment vertical="center"/>
    </xf>
    <xf numFmtId="177" fontId="22" fillId="0" borderId="14" xfId="0" applyNumberFormat="1" applyFont="1" applyFill="1" applyBorder="1" applyAlignment="1" applyProtection="1">
      <alignment horizontal="right" vertical="center"/>
      <protection/>
    </xf>
    <xf numFmtId="177" fontId="22" fillId="0" borderId="0" xfId="0" applyNumberFormat="1" applyFont="1" applyFill="1" applyBorder="1" applyAlignment="1" applyProtection="1">
      <alignment horizontal="right" vertical="center"/>
      <protection/>
    </xf>
    <xf numFmtId="0" fontId="23" fillId="0" borderId="0" xfId="0" applyFont="1" applyAlignment="1">
      <alignment horizontal="right" vertical="center"/>
    </xf>
    <xf numFmtId="0" fontId="22" fillId="0" borderId="0" xfId="0" applyFont="1" applyAlignment="1">
      <alignment vertical="center"/>
    </xf>
    <xf numFmtId="0" fontId="26" fillId="0" borderId="0" xfId="0" applyFont="1" applyFill="1" applyBorder="1" applyAlignment="1" applyProtection="1">
      <alignment horizontal="left" vertical="center"/>
      <protection/>
    </xf>
    <xf numFmtId="177" fontId="22" fillId="0" borderId="15" xfId="0" applyNumberFormat="1" applyFont="1" applyFill="1" applyBorder="1" applyAlignment="1" applyProtection="1">
      <alignment horizontal="right" vertical="center"/>
      <protection/>
    </xf>
    <xf numFmtId="0" fontId="16" fillId="0" borderId="0" xfId="0" applyFont="1" applyFill="1" applyBorder="1" applyAlignment="1" applyProtection="1">
      <alignment horizontal="left" vertical="center"/>
      <protection locked="0"/>
    </xf>
    <xf numFmtId="0" fontId="16" fillId="0" borderId="13" xfId="0" applyFont="1" applyFill="1" applyBorder="1" applyAlignment="1" applyProtection="1">
      <alignment horizontal="left" vertical="center"/>
      <protection locked="0"/>
    </xf>
    <xf numFmtId="0" fontId="10" fillId="0" borderId="22" xfId="0" applyFont="1" applyFill="1" applyBorder="1" applyAlignment="1" applyProtection="1">
      <alignment horizontal="left" vertical="center"/>
      <protection locked="0"/>
    </xf>
    <xf numFmtId="0" fontId="10" fillId="0" borderId="23" xfId="0" applyFont="1" applyFill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/>
    </xf>
    <xf numFmtId="0" fontId="18" fillId="0" borderId="19" xfId="0" applyFont="1" applyBorder="1" applyAlignment="1" applyProtection="1">
      <alignment horizontal="left" vertical="top"/>
      <protection locked="0"/>
    </xf>
    <xf numFmtId="0" fontId="5" fillId="0" borderId="24" xfId="0" applyFont="1" applyBorder="1" applyAlignment="1" applyProtection="1">
      <alignment horizontal="distributed" vertical="center" indent="1"/>
      <protection/>
    </xf>
    <xf numFmtId="0" fontId="5" fillId="0" borderId="25" xfId="0" applyFont="1" applyBorder="1" applyAlignment="1" applyProtection="1">
      <alignment horizontal="distributed" vertical="center" indent="1"/>
      <protection/>
    </xf>
    <xf numFmtId="0" fontId="5" fillId="0" borderId="26" xfId="0" applyFont="1" applyBorder="1" applyAlignment="1" applyProtection="1">
      <alignment horizontal="distributed" vertical="center" indent="1"/>
      <protection/>
    </xf>
    <xf numFmtId="0" fontId="5" fillId="0" borderId="27" xfId="0" applyFont="1" applyBorder="1" applyAlignment="1" applyProtection="1">
      <alignment horizontal="distributed" vertical="center" indent="1"/>
      <protection/>
    </xf>
    <xf numFmtId="0" fontId="5" fillId="0" borderId="28" xfId="0" applyFont="1" applyBorder="1" applyAlignment="1" applyProtection="1">
      <alignment horizontal="distributed" vertical="center" indent="1"/>
      <protection/>
    </xf>
    <xf numFmtId="0" fontId="5" fillId="0" borderId="21" xfId="0" applyFont="1" applyBorder="1" applyAlignment="1" applyProtection="1">
      <alignment horizontal="distributed" vertical="center" indent="1"/>
      <protection/>
    </xf>
    <xf numFmtId="0" fontId="9" fillId="0" borderId="24" xfId="0" applyFont="1" applyBorder="1" applyAlignment="1" applyProtection="1">
      <alignment horizontal="left" vertical="center"/>
      <protection locked="0"/>
    </xf>
    <xf numFmtId="0" fontId="10" fillId="0" borderId="0" xfId="0" applyFont="1" applyFill="1" applyBorder="1" applyAlignment="1" applyProtection="1">
      <alignment horizontal="left" vertical="center"/>
      <protection locked="0"/>
    </xf>
    <xf numFmtId="0" fontId="10" fillId="0" borderId="13" xfId="0" applyFont="1" applyFill="1" applyBorder="1" applyAlignment="1" applyProtection="1">
      <alignment horizontal="left" vertical="center"/>
      <protection locked="0"/>
    </xf>
    <xf numFmtId="0" fontId="10" fillId="0" borderId="19" xfId="0" applyFont="1" applyFill="1" applyBorder="1" applyAlignment="1" applyProtection="1">
      <alignment horizontal="left" vertical="center"/>
      <protection locked="0"/>
    </xf>
    <xf numFmtId="0" fontId="10" fillId="0" borderId="20" xfId="0" applyFont="1" applyFill="1" applyBorder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horizontal="left" vertical="center"/>
      <protection locked="0"/>
    </xf>
    <xf numFmtId="176" fontId="22" fillId="0" borderId="15" xfId="0" applyNumberFormat="1" applyFont="1" applyFill="1" applyBorder="1" applyAlignment="1" applyProtection="1">
      <alignment horizontal="right" vertical="center"/>
      <protection/>
    </xf>
    <xf numFmtId="176" fontId="22" fillId="0" borderId="0" xfId="0" applyNumberFormat="1" applyFont="1" applyFill="1" applyBorder="1" applyAlignment="1" applyProtection="1">
      <alignment horizontal="right" vertical="center"/>
      <protection/>
    </xf>
    <xf numFmtId="0" fontId="27" fillId="0" borderId="0" xfId="0" applyFont="1" applyFill="1" applyBorder="1" applyAlignment="1" applyProtection="1">
      <alignment horizontal="left" vertical="center"/>
      <protection locked="0"/>
    </xf>
    <xf numFmtId="0" fontId="27" fillId="0" borderId="13" xfId="0" applyFont="1" applyFill="1" applyBorder="1" applyAlignment="1" applyProtection="1">
      <alignment horizontal="left" vertical="center"/>
      <protection locked="0"/>
    </xf>
    <xf numFmtId="177" fontId="22" fillId="0" borderId="15" xfId="0" applyNumberFormat="1" applyFont="1" applyFill="1" applyBorder="1" applyAlignment="1" applyProtection="1">
      <alignment horizontal="right" vertical="center"/>
      <protection locked="0"/>
    </xf>
    <xf numFmtId="177" fontId="22" fillId="0" borderId="13" xfId="0" applyNumberFormat="1" applyFont="1" applyFill="1" applyBorder="1" applyAlignment="1" applyProtection="1">
      <alignment horizontal="right" vertical="center"/>
      <protection locked="0"/>
    </xf>
    <xf numFmtId="177" fontId="22" fillId="0" borderId="15" xfId="0" applyNumberFormat="1" applyFont="1" applyFill="1" applyBorder="1" applyAlignment="1" applyProtection="1">
      <alignment horizontal="right" vertical="center"/>
      <protection/>
    </xf>
    <xf numFmtId="177" fontId="22" fillId="0" borderId="13" xfId="0" applyNumberFormat="1" applyFont="1" applyFill="1" applyBorder="1" applyAlignment="1" applyProtection="1">
      <alignment horizontal="right" vertical="center"/>
      <protection/>
    </xf>
    <xf numFmtId="0" fontId="23" fillId="0" borderId="13" xfId="0" applyFont="1" applyFill="1" applyBorder="1" applyAlignment="1">
      <alignment horizontal="right" vertical="center"/>
    </xf>
    <xf numFmtId="0" fontId="19" fillId="0" borderId="15" xfId="0" applyFont="1" applyFill="1" applyBorder="1" applyAlignment="1" applyProtection="1">
      <alignment horizontal="distributed" vertical="center" indent="1"/>
      <protection/>
    </xf>
    <xf numFmtId="0" fontId="19" fillId="0" borderId="0" xfId="0" applyFont="1" applyFill="1" applyBorder="1" applyAlignment="1" applyProtection="1">
      <alignment horizontal="distributed" vertical="center" indent="1"/>
      <protection/>
    </xf>
    <xf numFmtId="0" fontId="23" fillId="0" borderId="13" xfId="0" applyFont="1" applyBorder="1" applyAlignment="1">
      <alignment horizontal="distributed" vertical="center" indent="1"/>
    </xf>
    <xf numFmtId="0" fontId="21" fillId="0" borderId="15" xfId="0" applyFont="1" applyFill="1" applyBorder="1" applyAlignment="1" applyProtection="1">
      <alignment horizontal="left" vertical="center"/>
      <protection locked="0"/>
    </xf>
    <xf numFmtId="0" fontId="23" fillId="0" borderId="0" xfId="0" applyFont="1" applyAlignment="1">
      <alignment vertical="center"/>
    </xf>
    <xf numFmtId="0" fontId="23" fillId="0" borderId="13" xfId="0" applyFont="1" applyBorder="1" applyAlignment="1">
      <alignment vertical="center"/>
    </xf>
    <xf numFmtId="0" fontId="21" fillId="0" borderId="0" xfId="0" applyFont="1" applyFill="1" applyBorder="1" applyAlignment="1" applyProtection="1">
      <alignment horizontal="left" vertical="center"/>
      <protection locked="0"/>
    </xf>
    <xf numFmtId="0" fontId="21" fillId="0" borderId="13" xfId="0" applyFont="1" applyFill="1" applyBorder="1" applyAlignment="1" applyProtection="1">
      <alignment horizontal="left" vertical="center"/>
      <protection locked="0"/>
    </xf>
    <xf numFmtId="177" fontId="20" fillId="0" borderId="15" xfId="0" applyNumberFormat="1" applyFont="1" applyFill="1" applyBorder="1" applyAlignment="1" applyProtection="1">
      <alignment horizontal="right" vertical="center"/>
      <protection locked="0"/>
    </xf>
    <xf numFmtId="177" fontId="20" fillId="0" borderId="13" xfId="0" applyNumberFormat="1" applyFont="1" applyFill="1" applyBorder="1" applyAlignment="1" applyProtection="1">
      <alignment horizontal="right" vertical="center"/>
      <protection locked="0"/>
    </xf>
    <xf numFmtId="176" fontId="20" fillId="0" borderId="18" xfId="0" applyNumberFormat="1" applyFont="1" applyFill="1" applyBorder="1" applyAlignment="1" applyProtection="1">
      <alignment horizontal="right" vertical="center"/>
      <protection/>
    </xf>
    <xf numFmtId="176" fontId="20" fillId="0" borderId="19" xfId="0" applyNumberFormat="1" applyFont="1" applyFill="1" applyBorder="1" applyAlignment="1" applyProtection="1">
      <alignment horizontal="right" vertical="center"/>
      <protection/>
    </xf>
    <xf numFmtId="176" fontId="20" fillId="0" borderId="15" xfId="0" applyNumberFormat="1" applyFont="1" applyFill="1" applyBorder="1" applyAlignment="1" applyProtection="1">
      <alignment horizontal="right" vertical="center"/>
      <protection/>
    </xf>
    <xf numFmtId="176" fontId="20" fillId="0" borderId="0" xfId="0" applyNumberFormat="1" applyFont="1" applyFill="1" applyBorder="1" applyAlignment="1" applyProtection="1">
      <alignment horizontal="right" vertical="center"/>
      <protection/>
    </xf>
    <xf numFmtId="0" fontId="26" fillId="0" borderId="0" xfId="0" applyFont="1" applyFill="1" applyBorder="1" applyAlignment="1" applyProtection="1">
      <alignment horizontal="left" vertical="center"/>
      <protection/>
    </xf>
    <xf numFmtId="0" fontId="26" fillId="0" borderId="13" xfId="0" applyFont="1" applyFill="1" applyBorder="1" applyAlignment="1" applyProtection="1">
      <alignment horizontal="left" vertical="center"/>
      <protection/>
    </xf>
    <xf numFmtId="177" fontId="20" fillId="0" borderId="15" xfId="0" applyNumberFormat="1" applyFont="1" applyFill="1" applyBorder="1" applyAlignment="1" applyProtection="1">
      <alignment horizontal="right" vertical="center"/>
      <protection/>
    </xf>
    <xf numFmtId="177" fontId="20" fillId="0" borderId="13" xfId="0" applyNumberFormat="1" applyFont="1" applyFill="1" applyBorder="1" applyAlignment="1" applyProtection="1">
      <alignment horizontal="right" vertical="center"/>
      <protection/>
    </xf>
    <xf numFmtId="177" fontId="20" fillId="0" borderId="18" xfId="0" applyNumberFormat="1" applyFont="1" applyFill="1" applyBorder="1" applyAlignment="1" applyProtection="1">
      <alignment horizontal="right" vertical="center"/>
      <protection/>
    </xf>
    <xf numFmtId="177" fontId="20" fillId="0" borderId="20" xfId="0" applyNumberFormat="1" applyFont="1" applyFill="1" applyBorder="1" applyAlignment="1" applyProtection="1">
      <alignment horizontal="right" vertical="center"/>
      <protection/>
    </xf>
    <xf numFmtId="0" fontId="23" fillId="0" borderId="13" xfId="0" applyFont="1" applyBorder="1" applyAlignment="1">
      <alignment horizontal="right" vertical="center"/>
    </xf>
    <xf numFmtId="0" fontId="19" fillId="0" borderId="16" xfId="0" applyFont="1" applyFill="1" applyBorder="1" applyAlignment="1" applyProtection="1">
      <alignment horizontal="distributed" vertical="center" indent="1"/>
      <protection/>
    </xf>
    <xf numFmtId="0" fontId="19" fillId="0" borderId="22" xfId="0" applyFont="1" applyFill="1" applyBorder="1" applyAlignment="1" applyProtection="1">
      <alignment horizontal="distributed" vertical="center" indent="1"/>
      <protection/>
    </xf>
    <xf numFmtId="0" fontId="23" fillId="0" borderId="23" xfId="0" applyFont="1" applyBorder="1" applyAlignment="1">
      <alignment horizontal="distributed" vertical="center" indent="1"/>
    </xf>
    <xf numFmtId="0" fontId="21" fillId="0" borderId="24" xfId="0" applyFont="1" applyBorder="1" applyAlignment="1">
      <alignment vertical="center"/>
    </xf>
    <xf numFmtId="0" fontId="18" fillId="0" borderId="19" xfId="0" applyFont="1" applyBorder="1" applyAlignment="1" applyProtection="1">
      <alignment horizontal="center" vertical="center"/>
      <protection locked="0"/>
    </xf>
    <xf numFmtId="0" fontId="13" fillId="0" borderId="19" xfId="0" applyFont="1" applyBorder="1" applyAlignment="1" applyProtection="1">
      <alignment horizontal="right"/>
      <protection/>
    </xf>
    <xf numFmtId="0" fontId="13" fillId="0" borderId="24" xfId="0" applyFont="1" applyBorder="1" applyAlignment="1" applyProtection="1">
      <alignment horizontal="distributed" vertical="center" indent="1"/>
      <protection/>
    </xf>
    <xf numFmtId="0" fontId="13" fillId="0" borderId="25" xfId="0" applyFont="1" applyBorder="1" applyAlignment="1" applyProtection="1">
      <alignment horizontal="distributed" vertical="center" indent="1"/>
      <protection/>
    </xf>
    <xf numFmtId="0" fontId="13" fillId="0" borderId="26" xfId="0" applyFont="1" applyBorder="1" applyAlignment="1" applyProtection="1">
      <alignment horizontal="distributed" vertical="center" indent="1"/>
      <protection/>
    </xf>
    <xf numFmtId="0" fontId="13" fillId="0" borderId="27" xfId="0" applyFont="1" applyBorder="1" applyAlignment="1" applyProtection="1">
      <alignment horizontal="distributed" vertical="center" indent="1"/>
      <protection/>
    </xf>
    <xf numFmtId="0" fontId="13" fillId="0" borderId="29" xfId="0" applyFont="1" applyBorder="1" applyAlignment="1" applyProtection="1">
      <alignment horizontal="distributed" vertical="center" wrapText="1" indent="1"/>
      <protection/>
    </xf>
    <xf numFmtId="0" fontId="13" fillId="0" borderId="30" xfId="0" applyFont="1" applyBorder="1" applyAlignment="1" applyProtection="1">
      <alignment horizontal="distributed" vertical="center" indent="1"/>
      <protection/>
    </xf>
    <xf numFmtId="0" fontId="26" fillId="0" borderId="22" xfId="0" applyFont="1" applyFill="1" applyBorder="1" applyAlignment="1" applyProtection="1">
      <alignment horizontal="left" vertical="center"/>
      <protection/>
    </xf>
    <xf numFmtId="0" fontId="26" fillId="0" borderId="23" xfId="0" applyFont="1" applyFill="1" applyBorder="1" applyAlignment="1" applyProtection="1">
      <alignment horizontal="left" vertical="center"/>
      <protection/>
    </xf>
    <xf numFmtId="177" fontId="20" fillId="0" borderId="16" xfId="0" applyNumberFormat="1" applyFont="1" applyFill="1" applyBorder="1" applyAlignment="1" applyProtection="1">
      <alignment horizontal="right" vertical="center"/>
      <protection/>
    </xf>
    <xf numFmtId="177" fontId="20" fillId="0" borderId="23" xfId="0" applyNumberFormat="1" applyFont="1" applyFill="1" applyBorder="1" applyAlignment="1" applyProtection="1">
      <alignment horizontal="right" vertical="center"/>
      <protection/>
    </xf>
    <xf numFmtId="0" fontId="13" fillId="0" borderId="10" xfId="0" applyFont="1" applyBorder="1" applyAlignment="1" applyProtection="1">
      <alignment horizontal="distributed" vertical="center" indent="1"/>
      <protection/>
    </xf>
    <xf numFmtId="0" fontId="13" fillId="0" borderId="31" xfId="0" applyFont="1" applyBorder="1" applyAlignment="1" applyProtection="1">
      <alignment horizontal="distributed" vertical="center" indent="1"/>
      <protection/>
    </xf>
    <xf numFmtId="0" fontId="13" fillId="0" borderId="10" xfId="0" applyFont="1" applyBorder="1" applyAlignment="1" applyProtection="1">
      <alignment horizontal="center" vertical="center"/>
      <protection/>
    </xf>
    <xf numFmtId="0" fontId="13" fillId="0" borderId="32" xfId="0" applyFont="1" applyBorder="1" applyAlignment="1" applyProtection="1">
      <alignment horizontal="center" vertical="center"/>
      <protection/>
    </xf>
    <xf numFmtId="176" fontId="20" fillId="0" borderId="16" xfId="0" applyNumberFormat="1" applyFont="1" applyFill="1" applyBorder="1" applyAlignment="1" applyProtection="1">
      <alignment horizontal="right" vertical="center"/>
      <protection/>
    </xf>
    <xf numFmtId="176" fontId="20" fillId="0" borderId="22" xfId="0" applyNumberFormat="1" applyFont="1" applyFill="1" applyBorder="1" applyAlignment="1" applyProtection="1">
      <alignment horizontal="right" vertical="center"/>
      <protection/>
    </xf>
    <xf numFmtId="0" fontId="24" fillId="0" borderId="0" xfId="0" applyFont="1" applyAlignment="1" applyProtection="1">
      <alignment horizontal="center" vertical="center"/>
      <protection locked="0"/>
    </xf>
    <xf numFmtId="0" fontId="24" fillId="0" borderId="0" xfId="0" applyFont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center" vertical="top"/>
      <protection locked="0"/>
    </xf>
    <xf numFmtId="0" fontId="18" fillId="0" borderId="19" xfId="0" applyFont="1" applyBorder="1" applyAlignment="1" applyProtection="1">
      <alignment horizontal="center" vertical="top"/>
      <protection locked="0"/>
    </xf>
    <xf numFmtId="0" fontId="13" fillId="0" borderId="21" xfId="0" applyFont="1" applyBorder="1" applyAlignment="1" applyProtection="1">
      <alignment horizontal="distributed" vertical="center" indent="1"/>
      <protection/>
    </xf>
    <xf numFmtId="0" fontId="23" fillId="0" borderId="33" xfId="0" applyFont="1" applyBorder="1" applyAlignment="1">
      <alignment vertical="center"/>
    </xf>
    <xf numFmtId="0" fontId="27" fillId="0" borderId="0" xfId="0" applyFont="1" applyFill="1" applyBorder="1" applyAlignment="1" applyProtection="1">
      <alignment horizontal="left" vertical="center"/>
      <protection/>
    </xf>
    <xf numFmtId="0" fontId="27" fillId="0" borderId="13" xfId="0" applyFont="1" applyFill="1" applyBorder="1" applyAlignment="1" applyProtection="1">
      <alignment horizontal="left" vertical="center"/>
      <protection/>
    </xf>
    <xf numFmtId="0" fontId="26" fillId="0" borderId="19" xfId="0" applyFont="1" applyFill="1" applyBorder="1" applyAlignment="1" applyProtection="1">
      <alignment horizontal="left" vertical="center"/>
      <protection/>
    </xf>
    <xf numFmtId="0" fontId="26" fillId="0" borderId="20" xfId="0" applyFont="1" applyFill="1" applyBorder="1" applyAlignment="1" applyProtection="1">
      <alignment horizontal="left" vertical="center"/>
      <protection/>
    </xf>
    <xf numFmtId="0" fontId="13" fillId="0" borderId="33" xfId="0" applyFont="1" applyBorder="1" applyAlignment="1" applyProtection="1">
      <alignment horizontal="center" vertical="center"/>
      <protection/>
    </xf>
    <xf numFmtId="0" fontId="13" fillId="0" borderId="34" xfId="0" applyFont="1" applyBorder="1" applyAlignment="1" applyProtection="1">
      <alignment horizontal="center" vertical="center"/>
      <protection/>
    </xf>
    <xf numFmtId="0" fontId="13" fillId="0" borderId="21" xfId="0" applyFont="1" applyBorder="1" applyAlignment="1" applyProtection="1">
      <alignment horizontal="center" vertical="center"/>
      <protection/>
    </xf>
    <xf numFmtId="0" fontId="13" fillId="0" borderId="29" xfId="0" applyFont="1" applyBorder="1" applyAlignment="1" applyProtection="1">
      <alignment horizontal="center" vertical="center"/>
      <protection/>
    </xf>
    <xf numFmtId="0" fontId="23" fillId="0" borderId="24" xfId="0" applyFont="1" applyBorder="1" applyAlignment="1">
      <alignment vertical="center"/>
    </xf>
    <xf numFmtId="0" fontId="23" fillId="0" borderId="25" xfId="0" applyFont="1" applyBorder="1" applyAlignment="1">
      <alignment vertical="center"/>
    </xf>
    <xf numFmtId="0" fontId="19" fillId="0" borderId="23" xfId="0" applyFont="1" applyFill="1" applyBorder="1" applyAlignment="1" applyProtection="1">
      <alignment horizontal="distributed" vertical="center" indent="1"/>
      <protection/>
    </xf>
    <xf numFmtId="177" fontId="20" fillId="0" borderId="16" xfId="0" applyNumberFormat="1" applyFont="1" applyFill="1" applyBorder="1" applyAlignment="1" applyProtection="1">
      <alignment horizontal="right" vertical="center"/>
      <protection locked="0"/>
    </xf>
    <xf numFmtId="0" fontId="29" fillId="0" borderId="23" xfId="0" applyFont="1" applyBorder="1" applyAlignment="1">
      <alignment horizontal="right" vertical="center"/>
    </xf>
    <xf numFmtId="177" fontId="22" fillId="0" borderId="0" xfId="0" applyNumberFormat="1" applyFont="1" applyFill="1" applyBorder="1" applyAlignment="1" applyProtection="1">
      <alignment horizontal="right" vertical="center"/>
      <protection locked="0"/>
    </xf>
    <xf numFmtId="0" fontId="22" fillId="0" borderId="0" xfId="0" applyFont="1" applyBorder="1" applyAlignment="1" applyProtection="1">
      <alignment horizontal="left" vertical="center" wrapText="1"/>
      <protection locked="0"/>
    </xf>
    <xf numFmtId="0" fontId="19" fillId="0" borderId="19" xfId="0" applyFont="1" applyFill="1" applyBorder="1" applyAlignment="1" applyProtection="1">
      <alignment horizontal="center" vertical="center"/>
      <protection/>
    </xf>
    <xf numFmtId="0" fontId="19" fillId="0" borderId="20" xfId="0" applyFont="1" applyFill="1" applyBorder="1" applyAlignment="1" applyProtection="1">
      <alignment horizontal="center" vertical="center"/>
      <protection/>
    </xf>
    <xf numFmtId="177" fontId="20" fillId="0" borderId="18" xfId="0" applyNumberFormat="1" applyFont="1" applyFill="1" applyBorder="1" applyAlignment="1" applyProtection="1">
      <alignment horizontal="right" vertical="center"/>
      <protection locked="0"/>
    </xf>
    <xf numFmtId="0" fontId="29" fillId="0" borderId="20" xfId="0" applyFont="1" applyBorder="1" applyAlignment="1">
      <alignment horizontal="right" vertical="center"/>
    </xf>
    <xf numFmtId="0" fontId="31" fillId="0" borderId="24" xfId="0" applyFont="1" applyBorder="1" applyAlignment="1">
      <alignment vertical="center"/>
    </xf>
    <xf numFmtId="0" fontId="19" fillId="0" borderId="18" xfId="0" applyFont="1" applyFill="1" applyBorder="1" applyAlignment="1" applyProtection="1">
      <alignment horizontal="center" vertical="center"/>
      <protection/>
    </xf>
    <xf numFmtId="0" fontId="23" fillId="0" borderId="20" xfId="0" applyFont="1" applyBorder="1" applyAlignment="1">
      <alignment horizontal="center" vertical="center"/>
    </xf>
    <xf numFmtId="0" fontId="27" fillId="0" borderId="0" xfId="0" applyFont="1" applyFill="1" applyBorder="1" applyAlignment="1" applyProtection="1">
      <alignment horizontal="left" vertical="center" wrapText="1"/>
      <protection/>
    </xf>
    <xf numFmtId="0" fontId="0" fillId="0" borderId="13" xfId="0" applyBorder="1" applyAlignment="1">
      <alignment horizontal="left" vertical="center" wrapText="1"/>
    </xf>
    <xf numFmtId="0" fontId="0" fillId="0" borderId="13" xfId="0" applyBorder="1" applyAlignment="1">
      <alignment horizontal="right" vertical="center"/>
    </xf>
    <xf numFmtId="0" fontId="0" fillId="0" borderId="0" xfId="0" applyAlignment="1">
      <alignment horizontal="righ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view="pageBreakPreview" zoomScaleSheetLayoutView="100" zoomScalePageLayoutView="0" workbookViewId="0" topLeftCell="A1">
      <selection activeCell="A1" sqref="A1:H1"/>
    </sheetView>
  </sheetViews>
  <sheetFormatPr defaultColWidth="9.00390625" defaultRowHeight="16.5"/>
  <cols>
    <col min="1" max="1" width="1.75390625" style="24" customWidth="1"/>
    <col min="2" max="2" width="20.875" style="24" customWidth="1"/>
    <col min="3" max="3" width="14.625" style="24" customWidth="1"/>
    <col min="4" max="4" width="8.50390625" style="24" customWidth="1"/>
    <col min="5" max="5" width="14.625" style="24" customWidth="1"/>
    <col min="6" max="6" width="8.50390625" style="24" bestFit="1" customWidth="1"/>
    <col min="7" max="7" width="14.625" style="24" customWidth="1"/>
    <col min="8" max="8" width="8.50390625" style="24" customWidth="1"/>
    <col min="9" max="16384" width="9.00390625" style="24" customWidth="1"/>
  </cols>
  <sheetData>
    <row r="1" spans="1:8" ht="27" customHeight="1">
      <c r="A1" s="84" t="s">
        <v>47</v>
      </c>
      <c r="B1" s="84"/>
      <c r="C1" s="84"/>
      <c r="D1" s="84"/>
      <c r="E1" s="84"/>
      <c r="F1" s="84"/>
      <c r="G1" s="84"/>
      <c r="H1" s="84"/>
    </row>
    <row r="2" spans="2:8" ht="18" customHeight="1">
      <c r="B2" s="85"/>
      <c r="C2" s="85"/>
      <c r="D2" s="85"/>
      <c r="E2" s="85"/>
      <c r="F2" s="85"/>
      <c r="G2" s="85"/>
      <c r="H2" s="85"/>
    </row>
    <row r="3" spans="2:8" ht="20.25" thickBot="1">
      <c r="B3" s="1"/>
      <c r="C3" s="86" t="s">
        <v>69</v>
      </c>
      <c r="D3" s="86"/>
      <c r="E3" s="86"/>
      <c r="F3" s="86"/>
      <c r="G3" s="86"/>
      <c r="H3" s="86"/>
    </row>
    <row r="4" spans="1:8" ht="15" customHeight="1">
      <c r="A4" s="87" t="s">
        <v>3</v>
      </c>
      <c r="B4" s="88"/>
      <c r="C4" s="91" t="s">
        <v>27</v>
      </c>
      <c r="D4" s="91"/>
      <c r="E4" s="91" t="s">
        <v>5</v>
      </c>
      <c r="F4" s="91"/>
      <c r="G4" s="91" t="s">
        <v>41</v>
      </c>
      <c r="H4" s="92"/>
    </row>
    <row r="5" spans="1:8" ht="15" customHeight="1">
      <c r="A5" s="89"/>
      <c r="B5" s="90"/>
      <c r="C5" s="4" t="s">
        <v>18</v>
      </c>
      <c r="D5" s="5" t="s">
        <v>1</v>
      </c>
      <c r="E5" s="4" t="s">
        <v>18</v>
      </c>
      <c r="F5" s="5" t="s">
        <v>1</v>
      </c>
      <c r="G5" s="4" t="s">
        <v>18</v>
      </c>
      <c r="H5" s="2" t="s">
        <v>1</v>
      </c>
    </row>
    <row r="6" spans="1:8" ht="15" customHeight="1">
      <c r="A6" s="82" t="s">
        <v>29</v>
      </c>
      <c r="B6" s="83"/>
      <c r="C6" s="6">
        <f>C7+C8</f>
        <v>1156577000</v>
      </c>
      <c r="D6" s="7">
        <f aca="true" t="shared" si="0" ref="D6:D12">C6/$C$6*100</f>
        <v>100</v>
      </c>
      <c r="E6" s="6">
        <f>E7+E8</f>
        <v>1127918006</v>
      </c>
      <c r="F6" s="7">
        <f aca="true" t="shared" si="1" ref="F6:F12">E6/$E$6*100</f>
        <v>100</v>
      </c>
      <c r="G6" s="6">
        <f>G7+G8</f>
        <v>-28658994</v>
      </c>
      <c r="H6" s="18">
        <f>IF(C6=0,0,ABS(G6/C6*100))</f>
        <v>2.477914916170735</v>
      </c>
    </row>
    <row r="7" spans="1:8" ht="15" customHeight="1">
      <c r="A7" s="8"/>
      <c r="B7" s="9" t="s">
        <v>31</v>
      </c>
      <c r="C7" s="10">
        <v>1146777000</v>
      </c>
      <c r="D7" s="11">
        <f>C7/$C$6*100</f>
        <v>99.15267206593249</v>
      </c>
      <c r="E7" s="12">
        <v>1105183582</v>
      </c>
      <c r="F7" s="11">
        <f>E7/$E$6*100</f>
        <v>97.98439036534008</v>
      </c>
      <c r="G7" s="13">
        <f>E7-C7</f>
        <v>-41593418</v>
      </c>
      <c r="H7" s="14">
        <f aca="true" t="shared" si="2" ref="H7:H12">IF(C7=0,0,ABS(G7/C7*100))</f>
        <v>3.6269839733444256</v>
      </c>
    </row>
    <row r="8" spans="1:8" ht="15" customHeight="1">
      <c r="A8" s="8"/>
      <c r="B8" s="9" t="s">
        <v>32</v>
      </c>
      <c r="C8" s="10">
        <v>9800000</v>
      </c>
      <c r="D8" s="11">
        <f>C8/$C$6*100</f>
        <v>0.8473279340675113</v>
      </c>
      <c r="E8" s="12">
        <v>22734424</v>
      </c>
      <c r="F8" s="11">
        <f>E8/$E$6*100</f>
        <v>2.0156096346599153</v>
      </c>
      <c r="G8" s="13">
        <f>E8-C8</f>
        <v>12934424</v>
      </c>
      <c r="H8" s="15">
        <f t="shared" si="2"/>
        <v>131.98391836734692</v>
      </c>
    </row>
    <row r="9" spans="1:8" ht="15" customHeight="1">
      <c r="A9" s="94" t="s">
        <v>30</v>
      </c>
      <c r="B9" s="95"/>
      <c r="C9" s="16">
        <f>C10+C11</f>
        <v>1146777000</v>
      </c>
      <c r="D9" s="17">
        <f t="shared" si="0"/>
        <v>99.15267206593249</v>
      </c>
      <c r="E9" s="16">
        <f>SUM(E10:E11)</f>
        <v>986052231</v>
      </c>
      <c r="F9" s="17">
        <f t="shared" si="1"/>
        <v>87.42233263009014</v>
      </c>
      <c r="G9" s="16">
        <f>SUM(G10:G11)</f>
        <v>-160724769</v>
      </c>
      <c r="H9" s="18">
        <f t="shared" si="2"/>
        <v>14.015346401261972</v>
      </c>
    </row>
    <row r="10" spans="1:8" ht="15" customHeight="1">
      <c r="A10" s="8"/>
      <c r="B10" s="9" t="s">
        <v>33</v>
      </c>
      <c r="C10" s="10">
        <v>1146777000</v>
      </c>
      <c r="D10" s="11">
        <f t="shared" si="0"/>
        <v>99.15267206593249</v>
      </c>
      <c r="E10" s="12">
        <v>979201152</v>
      </c>
      <c r="F10" s="11">
        <f t="shared" si="1"/>
        <v>86.8149233181051</v>
      </c>
      <c r="G10" s="13">
        <f>E10-C10</f>
        <v>-167575848</v>
      </c>
      <c r="H10" s="14">
        <f t="shared" si="2"/>
        <v>14.612766736688998</v>
      </c>
    </row>
    <row r="11" spans="1:8" ht="15" customHeight="1">
      <c r="A11" s="8"/>
      <c r="B11" s="9" t="s">
        <v>34</v>
      </c>
      <c r="C11" s="10">
        <v>0</v>
      </c>
      <c r="D11" s="11">
        <f t="shared" si="0"/>
        <v>0</v>
      </c>
      <c r="E11" s="12">
        <v>6851079</v>
      </c>
      <c r="F11" s="11">
        <f t="shared" si="1"/>
        <v>0.6074093119850416</v>
      </c>
      <c r="G11" s="13">
        <f>E11-C11</f>
        <v>6851079</v>
      </c>
      <c r="H11" s="14">
        <f t="shared" si="2"/>
        <v>0</v>
      </c>
    </row>
    <row r="12" spans="1:8" ht="15" customHeight="1">
      <c r="A12" s="94" t="s">
        <v>70</v>
      </c>
      <c r="B12" s="95"/>
      <c r="C12" s="16">
        <f>C6-C9</f>
        <v>9800000</v>
      </c>
      <c r="D12" s="17">
        <f t="shared" si="0"/>
        <v>0.8473279340675113</v>
      </c>
      <c r="E12" s="16">
        <f>E6-E9</f>
        <v>141865775</v>
      </c>
      <c r="F12" s="17">
        <f t="shared" si="1"/>
        <v>12.577667369909864</v>
      </c>
      <c r="G12" s="16">
        <f>G6-G9</f>
        <v>132065775</v>
      </c>
      <c r="H12" s="18">
        <f t="shared" si="2"/>
        <v>1347.609948979592</v>
      </c>
    </row>
    <row r="13" spans="1:8" ht="15" customHeight="1">
      <c r="A13" s="94"/>
      <c r="B13" s="95"/>
      <c r="C13" s="16"/>
      <c r="D13" s="16"/>
      <c r="E13" s="16"/>
      <c r="F13" s="16"/>
      <c r="G13" s="19"/>
      <c r="H13" s="18"/>
    </row>
    <row r="14" spans="1:8" ht="15" customHeight="1">
      <c r="A14" s="8"/>
      <c r="B14" s="9"/>
      <c r="C14" s="10"/>
      <c r="D14" s="20"/>
      <c r="E14" s="12"/>
      <c r="F14" s="20"/>
      <c r="G14" s="13"/>
      <c r="H14" s="21"/>
    </row>
    <row r="15" spans="1:8" ht="15" customHeight="1">
      <c r="A15" s="8"/>
      <c r="B15" s="9"/>
      <c r="C15" s="10"/>
      <c r="D15" s="20"/>
      <c r="E15" s="12"/>
      <c r="F15" s="20"/>
      <c r="G15" s="13"/>
      <c r="H15" s="21"/>
    </row>
    <row r="16" spans="1:8" ht="15" customHeight="1">
      <c r="A16" s="8"/>
      <c r="B16" s="9"/>
      <c r="C16" s="10"/>
      <c r="D16" s="20"/>
      <c r="E16" s="12"/>
      <c r="F16" s="20"/>
      <c r="G16" s="13"/>
      <c r="H16" s="21"/>
    </row>
    <row r="17" spans="1:8" ht="15" customHeight="1">
      <c r="A17" s="8"/>
      <c r="B17" s="9"/>
      <c r="C17" s="10"/>
      <c r="D17" s="20"/>
      <c r="E17" s="12"/>
      <c r="F17" s="20"/>
      <c r="G17" s="13"/>
      <c r="H17" s="21"/>
    </row>
    <row r="18" spans="1:8" ht="15" customHeight="1">
      <c r="A18" s="8"/>
      <c r="B18" s="9"/>
      <c r="C18" s="10"/>
      <c r="D18" s="20"/>
      <c r="E18" s="12"/>
      <c r="F18" s="20"/>
      <c r="G18" s="13"/>
      <c r="H18" s="21"/>
    </row>
    <row r="19" spans="1:8" ht="15" customHeight="1">
      <c r="A19" s="8"/>
      <c r="B19" s="9"/>
      <c r="C19" s="10"/>
      <c r="D19" s="20"/>
      <c r="E19" s="12"/>
      <c r="F19" s="20"/>
      <c r="G19" s="13"/>
      <c r="H19" s="21"/>
    </row>
    <row r="20" spans="1:8" ht="15" customHeight="1">
      <c r="A20" s="8"/>
      <c r="B20" s="9"/>
      <c r="C20" s="10"/>
      <c r="D20" s="20"/>
      <c r="E20" s="12"/>
      <c r="F20" s="20"/>
      <c r="G20" s="13"/>
      <c r="H20" s="21"/>
    </row>
    <row r="21" spans="1:8" ht="15" customHeight="1">
      <c r="A21" s="8"/>
      <c r="B21" s="9"/>
      <c r="C21" s="10"/>
      <c r="D21" s="20"/>
      <c r="E21" s="12"/>
      <c r="F21" s="20"/>
      <c r="G21" s="13"/>
      <c r="H21" s="21"/>
    </row>
    <row r="22" spans="1:8" ht="15" customHeight="1">
      <c r="A22" s="8"/>
      <c r="B22" s="9"/>
      <c r="C22" s="10"/>
      <c r="D22" s="20"/>
      <c r="E22" s="12"/>
      <c r="F22" s="20"/>
      <c r="G22" s="13"/>
      <c r="H22" s="21"/>
    </row>
    <row r="23" spans="1:8" ht="15" customHeight="1">
      <c r="A23" s="8"/>
      <c r="B23" s="9"/>
      <c r="C23" s="10"/>
      <c r="D23" s="20"/>
      <c r="E23" s="12"/>
      <c r="F23" s="20"/>
      <c r="G23" s="13"/>
      <c r="H23" s="21"/>
    </row>
    <row r="24" spans="1:8" ht="15" customHeight="1">
      <c r="A24" s="8"/>
      <c r="B24" s="9"/>
      <c r="C24" s="10"/>
      <c r="D24" s="20"/>
      <c r="E24" s="12"/>
      <c r="F24" s="20"/>
      <c r="G24" s="13"/>
      <c r="H24" s="21"/>
    </row>
    <row r="25" spans="1:8" ht="15" customHeight="1">
      <c r="A25" s="8"/>
      <c r="B25" s="9"/>
      <c r="C25" s="10"/>
      <c r="D25" s="20">
        <v>0</v>
      </c>
      <c r="E25" s="12"/>
      <c r="F25" s="20">
        <v>0</v>
      </c>
      <c r="G25" s="13">
        <v>0</v>
      </c>
      <c r="H25" s="21"/>
    </row>
    <row r="26" spans="1:8" ht="15" customHeight="1" thickBot="1">
      <c r="A26" s="96"/>
      <c r="B26" s="97"/>
      <c r="C26" s="31"/>
      <c r="D26" s="31"/>
      <c r="E26" s="31"/>
      <c r="F26" s="31"/>
      <c r="G26" s="32"/>
      <c r="H26" s="33"/>
    </row>
    <row r="27" spans="2:8" ht="15" customHeight="1">
      <c r="B27" s="93"/>
      <c r="C27" s="93"/>
      <c r="D27" s="93"/>
      <c r="E27" s="93"/>
      <c r="F27" s="93"/>
      <c r="G27" s="93"/>
      <c r="H27" s="93"/>
    </row>
    <row r="28" spans="2:8" ht="15" customHeight="1">
      <c r="B28" s="98"/>
      <c r="C28" s="98"/>
      <c r="D28" s="98"/>
      <c r="E28" s="98"/>
      <c r="F28" s="98"/>
      <c r="G28" s="98"/>
      <c r="H28" s="98"/>
    </row>
    <row r="29" ht="15" customHeight="1"/>
    <row r="30" ht="15" customHeight="1"/>
    <row r="31" spans="1:8" ht="27.75">
      <c r="A31" s="84" t="s">
        <v>46</v>
      </c>
      <c r="B31" s="84"/>
      <c r="C31" s="84"/>
      <c r="D31" s="84"/>
      <c r="E31" s="84"/>
      <c r="F31" s="84"/>
      <c r="G31" s="84"/>
      <c r="H31" s="84"/>
    </row>
    <row r="32" spans="2:8" ht="18" customHeight="1">
      <c r="B32" s="85"/>
      <c r="C32" s="85"/>
      <c r="D32" s="85"/>
      <c r="E32" s="85"/>
      <c r="F32" s="85"/>
      <c r="G32" s="85"/>
      <c r="H32" s="85"/>
    </row>
    <row r="33" spans="2:8" ht="19.5" customHeight="1" thickBot="1">
      <c r="B33" s="1"/>
      <c r="C33" s="86" t="s">
        <v>69</v>
      </c>
      <c r="D33" s="86"/>
      <c r="E33" s="86"/>
      <c r="F33" s="86"/>
      <c r="G33" s="86"/>
      <c r="H33" s="86"/>
    </row>
    <row r="34" spans="1:8" ht="15" customHeight="1">
      <c r="A34" s="87" t="s">
        <v>4</v>
      </c>
      <c r="B34" s="88"/>
      <c r="C34" s="91" t="s">
        <v>27</v>
      </c>
      <c r="D34" s="91"/>
      <c r="E34" s="91" t="s">
        <v>5</v>
      </c>
      <c r="F34" s="91"/>
      <c r="G34" s="91" t="s">
        <v>41</v>
      </c>
      <c r="H34" s="92"/>
    </row>
    <row r="35" spans="1:8" ht="15" customHeight="1">
      <c r="A35" s="89"/>
      <c r="B35" s="90"/>
      <c r="C35" s="4" t="s">
        <v>18</v>
      </c>
      <c r="D35" s="5" t="s">
        <v>1</v>
      </c>
      <c r="E35" s="4" t="s">
        <v>18</v>
      </c>
      <c r="F35" s="5" t="s">
        <v>1</v>
      </c>
      <c r="G35" s="4" t="s">
        <v>18</v>
      </c>
      <c r="H35" s="2" t="s">
        <v>1</v>
      </c>
    </row>
    <row r="36" spans="1:8" ht="15" customHeight="1">
      <c r="A36" s="82" t="s">
        <v>19</v>
      </c>
      <c r="B36" s="83"/>
      <c r="C36" s="6">
        <f>C37+C38</f>
        <v>180925000</v>
      </c>
      <c r="D36" s="7">
        <f>C36/$C$36*100</f>
        <v>100</v>
      </c>
      <c r="E36" s="6">
        <f>E37+E38</f>
        <v>321648845</v>
      </c>
      <c r="F36" s="7">
        <f>E36/$E$36*100</f>
        <v>100</v>
      </c>
      <c r="G36" s="6">
        <f>G37+G38</f>
        <v>140723845</v>
      </c>
      <c r="H36" s="23">
        <f aca="true" t="shared" si="3" ref="H36:H44">IF(C36=0,0,ABS(G36/C36*100))</f>
        <v>77.78021003178112</v>
      </c>
    </row>
    <row r="37" spans="1:9" ht="15" customHeight="1">
      <c r="A37" s="25"/>
      <c r="B37" s="52" t="s">
        <v>20</v>
      </c>
      <c r="C37" s="53">
        <v>9800000</v>
      </c>
      <c r="D37" s="54">
        <f>C37/$C$36*100</f>
        <v>5.416609092165261</v>
      </c>
      <c r="E37" s="55">
        <v>141865775</v>
      </c>
      <c r="F37" s="11">
        <f>E37/$E$36*100</f>
        <v>44.1057933847081</v>
      </c>
      <c r="G37" s="22">
        <f>E37-C37</f>
        <v>132065775</v>
      </c>
      <c r="H37" s="14">
        <f t="shared" si="3"/>
        <v>1347.609948979592</v>
      </c>
      <c r="I37" s="26"/>
    </row>
    <row r="38" spans="1:8" ht="15" customHeight="1">
      <c r="A38" s="25"/>
      <c r="B38" s="9" t="s">
        <v>21</v>
      </c>
      <c r="C38" s="53">
        <v>171125000</v>
      </c>
      <c r="D38" s="11">
        <f>C38/$C$36*100</f>
        <v>94.58339090783474</v>
      </c>
      <c r="E38" s="55">
        <v>179783070</v>
      </c>
      <c r="F38" s="11">
        <f>E38/$E$36*100</f>
        <v>55.89420661529191</v>
      </c>
      <c r="G38" s="22">
        <f>E38-C38</f>
        <v>8658070</v>
      </c>
      <c r="H38" s="14">
        <f t="shared" si="3"/>
        <v>5.059500365230095</v>
      </c>
    </row>
    <row r="39" spans="1:8" ht="15" customHeight="1">
      <c r="A39" s="94" t="s">
        <v>22</v>
      </c>
      <c r="B39" s="95"/>
      <c r="C39" s="16"/>
      <c r="D39" s="17"/>
      <c r="E39" s="16"/>
      <c r="F39" s="17"/>
      <c r="G39" s="16"/>
      <c r="H39" s="18"/>
    </row>
    <row r="40" spans="1:8" ht="15" customHeight="1">
      <c r="A40" s="94" t="s">
        <v>23</v>
      </c>
      <c r="B40" s="95"/>
      <c r="C40" s="16">
        <f>C36-C39</f>
        <v>180925000</v>
      </c>
      <c r="D40" s="17">
        <f>C40/$C$36*100</f>
        <v>100</v>
      </c>
      <c r="E40" s="16">
        <f>E36-E39</f>
        <v>321648845</v>
      </c>
      <c r="F40" s="17">
        <f>E40/$E$36*100</f>
        <v>100</v>
      </c>
      <c r="G40" s="16">
        <f>G36-G39</f>
        <v>140723845</v>
      </c>
      <c r="H40" s="18">
        <f t="shared" si="3"/>
        <v>77.78021003178112</v>
      </c>
    </row>
    <row r="41" spans="1:8" ht="15" customHeight="1">
      <c r="A41" s="80" t="s">
        <v>24</v>
      </c>
      <c r="B41" s="81"/>
      <c r="C41" s="30">
        <f>C42</f>
        <v>0</v>
      </c>
      <c r="D41" s="29" t="e">
        <f>C41/$C$41*100</f>
        <v>#DIV/0!</v>
      </c>
      <c r="E41" s="30">
        <f>E42</f>
        <v>0</v>
      </c>
      <c r="F41" s="29" t="e">
        <f>E41/$E$41*100</f>
        <v>#DIV/0!</v>
      </c>
      <c r="G41" s="30">
        <f>E41-C41</f>
        <v>0</v>
      </c>
      <c r="H41" s="34">
        <f t="shared" si="3"/>
        <v>0</v>
      </c>
    </row>
    <row r="42" spans="1:8" ht="15" customHeight="1">
      <c r="A42" s="35"/>
      <c r="B42" s="36" t="s">
        <v>25</v>
      </c>
      <c r="C42" s="37"/>
      <c r="D42" s="27" t="e">
        <f>C42/$C$41*100</f>
        <v>#DIV/0!</v>
      </c>
      <c r="E42" s="37"/>
      <c r="F42" s="27" t="e">
        <f>E42/$E$42*100</f>
        <v>#DIV/0!</v>
      </c>
      <c r="G42" s="38">
        <f>E42-C42</f>
        <v>0</v>
      </c>
      <c r="H42" s="39">
        <f t="shared" si="3"/>
        <v>0</v>
      </c>
    </row>
    <row r="43" spans="1:8" ht="15" customHeight="1">
      <c r="A43" s="80" t="s">
        <v>26</v>
      </c>
      <c r="B43" s="81"/>
      <c r="C43" s="30">
        <f>C44</f>
        <v>0</v>
      </c>
      <c r="D43" s="29" t="e">
        <f>C43/$C$43*100</f>
        <v>#DIV/0!</v>
      </c>
      <c r="E43" s="30">
        <f>F43</f>
        <v>0</v>
      </c>
      <c r="F43" s="30"/>
      <c r="G43" s="30">
        <f>E43-C43</f>
        <v>0</v>
      </c>
      <c r="H43" s="34">
        <f t="shared" si="3"/>
        <v>0</v>
      </c>
    </row>
    <row r="44" spans="1:8" ht="15" customHeight="1">
      <c r="A44" s="40"/>
      <c r="B44" s="36" t="s">
        <v>7</v>
      </c>
      <c r="C44" s="41"/>
      <c r="D44" s="27" t="e">
        <f>C44/$C$43*100</f>
        <v>#DIV/0!</v>
      </c>
      <c r="E44" s="28"/>
      <c r="F44" s="42"/>
      <c r="G44" s="38">
        <f>E44-C44</f>
        <v>0</v>
      </c>
      <c r="H44" s="39">
        <f t="shared" si="3"/>
        <v>0</v>
      </c>
    </row>
    <row r="45" spans="1:8" ht="15" customHeight="1">
      <c r="A45" s="40"/>
      <c r="B45" s="36"/>
      <c r="C45" s="41"/>
      <c r="D45" s="27"/>
      <c r="E45" s="28"/>
      <c r="F45" s="42"/>
      <c r="G45" s="38"/>
      <c r="H45" s="39"/>
    </row>
    <row r="46" spans="1:8" ht="15" customHeight="1">
      <c r="A46" s="40"/>
      <c r="B46" s="36"/>
      <c r="C46" s="41"/>
      <c r="D46" s="27"/>
      <c r="E46" s="28"/>
      <c r="F46" s="42"/>
      <c r="G46" s="38"/>
      <c r="H46" s="39"/>
    </row>
    <row r="47" spans="1:8" ht="15" customHeight="1">
      <c r="A47" s="43"/>
      <c r="B47" s="44"/>
      <c r="C47" s="37"/>
      <c r="D47" s="38"/>
      <c r="E47" s="37"/>
      <c r="F47" s="38"/>
      <c r="G47" s="38"/>
      <c r="H47" s="39"/>
    </row>
    <row r="48" spans="1:8" ht="15" customHeight="1">
      <c r="A48" s="43"/>
      <c r="B48" s="44"/>
      <c r="C48" s="37"/>
      <c r="D48" s="38"/>
      <c r="E48" s="37"/>
      <c r="F48" s="38"/>
      <c r="G48" s="38"/>
      <c r="H48" s="39"/>
    </row>
    <row r="49" spans="1:8" ht="15" customHeight="1">
      <c r="A49" s="43"/>
      <c r="B49" s="44"/>
      <c r="C49" s="37"/>
      <c r="D49" s="38"/>
      <c r="E49" s="37"/>
      <c r="F49" s="38"/>
      <c r="G49" s="38"/>
      <c r="H49" s="39"/>
    </row>
    <row r="50" spans="1:8" ht="15" customHeight="1">
      <c r="A50" s="43"/>
      <c r="B50" s="44"/>
      <c r="C50" s="37"/>
      <c r="D50" s="38"/>
      <c r="E50" s="37"/>
      <c r="F50" s="38"/>
      <c r="G50" s="38"/>
      <c r="H50" s="39"/>
    </row>
    <row r="51" spans="1:8" ht="15" customHeight="1">
      <c r="A51" s="43"/>
      <c r="B51" s="44"/>
      <c r="C51" s="37"/>
      <c r="D51" s="38"/>
      <c r="E51" s="37"/>
      <c r="F51" s="38"/>
      <c r="G51" s="38"/>
      <c r="H51" s="39"/>
    </row>
    <row r="52" spans="1:8" s="3" customFormat="1" ht="15" customHeight="1" thickBot="1">
      <c r="A52" s="45"/>
      <c r="B52" s="46"/>
      <c r="C52" s="47"/>
      <c r="D52" s="48"/>
      <c r="E52" s="49"/>
      <c r="F52" s="48"/>
      <c r="G52" s="50"/>
      <c r="H52" s="51"/>
    </row>
    <row r="53" spans="2:8" ht="15.75">
      <c r="B53" s="93"/>
      <c r="C53" s="93"/>
      <c r="D53" s="93"/>
      <c r="E53" s="93"/>
      <c r="F53" s="93"/>
      <c r="G53" s="93"/>
      <c r="H53" s="93"/>
    </row>
    <row r="54" spans="2:8" ht="15.75">
      <c r="B54" s="98"/>
      <c r="C54" s="98"/>
      <c r="D54" s="98"/>
      <c r="E54" s="98"/>
      <c r="F54" s="98"/>
      <c r="G54" s="98"/>
      <c r="H54" s="98"/>
    </row>
  </sheetData>
  <sheetProtection/>
  <mergeCells count="28">
    <mergeCell ref="A39:B39"/>
    <mergeCell ref="A40:B40"/>
    <mergeCell ref="E34:F34"/>
    <mergeCell ref="G34:H34"/>
    <mergeCell ref="B53:H53"/>
    <mergeCell ref="B54:H54"/>
    <mergeCell ref="B28:H28"/>
    <mergeCell ref="A31:H31"/>
    <mergeCell ref="B32:H32"/>
    <mergeCell ref="C33:H33"/>
    <mergeCell ref="A36:B36"/>
    <mergeCell ref="A43:B43"/>
    <mergeCell ref="A9:B9"/>
    <mergeCell ref="A12:B12"/>
    <mergeCell ref="A13:B13"/>
    <mergeCell ref="A26:B26"/>
    <mergeCell ref="A34:B35"/>
    <mergeCell ref="C34:D34"/>
    <mergeCell ref="A41:B41"/>
    <mergeCell ref="A6:B6"/>
    <mergeCell ref="A1:H1"/>
    <mergeCell ref="B2:H2"/>
    <mergeCell ref="C3:H3"/>
    <mergeCell ref="A4:B5"/>
    <mergeCell ref="C4:D4"/>
    <mergeCell ref="E4:F4"/>
    <mergeCell ref="G4:H4"/>
    <mergeCell ref="B27:H27"/>
  </mergeCells>
  <dataValidations count="1">
    <dataValidation type="decimal" operator="greaterThanOrEqual" allowBlank="1" showInputMessage="1" showErrorMessage="1" sqref="C6:C11 C13:F25 G9 G6 D6:D12 E6:E11 F6:F12">
      <formula1>0</formula1>
    </dataValidation>
  </dataValidation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4"/>
  <sheetViews>
    <sheetView tabSelected="1" view="pageBreakPreview" zoomScaleSheetLayoutView="100" zoomScalePageLayoutView="0" workbookViewId="0" topLeftCell="A1">
      <selection activeCell="B1" sqref="B1:K1"/>
    </sheetView>
  </sheetViews>
  <sheetFormatPr defaultColWidth="9.00390625" defaultRowHeight="16.5"/>
  <cols>
    <col min="1" max="1" width="1.75390625" style="56" customWidth="1"/>
    <col min="2" max="2" width="17.75390625" style="56" customWidth="1"/>
    <col min="3" max="3" width="10.625" style="56" customWidth="1"/>
    <col min="4" max="4" width="4.25390625" style="56" customWidth="1"/>
    <col min="5" max="5" width="12.375" style="56" customWidth="1"/>
    <col min="6" max="6" width="4.50390625" style="56" customWidth="1"/>
    <col min="7" max="7" width="12.25390625" style="56" customWidth="1"/>
    <col min="8" max="8" width="3.50390625" style="56" customWidth="1"/>
    <col min="9" max="9" width="13.25390625" style="56" customWidth="1"/>
    <col min="10" max="10" width="1.75390625" style="56" customWidth="1"/>
    <col min="11" max="11" width="12.375" style="56" customWidth="1"/>
    <col min="12" max="12" width="13.00390625" style="56" customWidth="1"/>
    <col min="13" max="16384" width="9.00390625" style="56" customWidth="1"/>
  </cols>
  <sheetData>
    <row r="1" spans="2:11" ht="27" customHeight="1">
      <c r="B1" s="151" t="s">
        <v>45</v>
      </c>
      <c r="C1" s="151"/>
      <c r="D1" s="151"/>
      <c r="E1" s="151"/>
      <c r="F1" s="151"/>
      <c r="G1" s="151"/>
      <c r="H1" s="151"/>
      <c r="I1" s="151"/>
      <c r="J1" s="151"/>
      <c r="K1" s="151"/>
    </row>
    <row r="2" spans="2:11" ht="18" customHeight="1">
      <c r="B2" s="152"/>
      <c r="C2" s="152"/>
      <c r="D2" s="152"/>
      <c r="E2" s="152"/>
      <c r="F2" s="152"/>
      <c r="G2" s="152"/>
      <c r="H2" s="152"/>
      <c r="I2" s="152"/>
      <c r="J2" s="152"/>
      <c r="K2" s="152"/>
    </row>
    <row r="3" spans="2:11" ht="18.75" customHeight="1" thickBot="1">
      <c r="B3" s="57"/>
      <c r="C3" s="153" t="s">
        <v>48</v>
      </c>
      <c r="D3" s="154"/>
      <c r="E3" s="154"/>
      <c r="F3" s="154"/>
      <c r="G3" s="154"/>
      <c r="H3" s="154"/>
      <c r="I3" s="134" t="s">
        <v>0</v>
      </c>
      <c r="J3" s="134"/>
      <c r="K3" s="134"/>
    </row>
    <row r="4" spans="1:11" ht="15" customHeight="1">
      <c r="A4" s="135" t="s">
        <v>4</v>
      </c>
      <c r="B4" s="135"/>
      <c r="C4" s="136"/>
      <c r="D4" s="139" t="s">
        <v>28</v>
      </c>
      <c r="E4" s="136"/>
      <c r="F4" s="139" t="s">
        <v>6</v>
      </c>
      <c r="G4" s="136"/>
      <c r="H4" s="155" t="s">
        <v>42</v>
      </c>
      <c r="I4" s="156"/>
      <c r="J4" s="156"/>
      <c r="K4" s="156"/>
    </row>
    <row r="5" spans="1:11" ht="15" customHeight="1">
      <c r="A5" s="137"/>
      <c r="B5" s="137"/>
      <c r="C5" s="138"/>
      <c r="D5" s="140"/>
      <c r="E5" s="138"/>
      <c r="F5" s="140"/>
      <c r="G5" s="138"/>
      <c r="H5" s="145" t="s">
        <v>49</v>
      </c>
      <c r="I5" s="146"/>
      <c r="J5" s="147" t="s">
        <v>1</v>
      </c>
      <c r="K5" s="148"/>
    </row>
    <row r="6" spans="1:11" ht="15" customHeight="1">
      <c r="A6" s="141" t="s">
        <v>8</v>
      </c>
      <c r="B6" s="141"/>
      <c r="C6" s="142"/>
      <c r="D6" s="143"/>
      <c r="E6" s="144"/>
      <c r="F6" s="143"/>
      <c r="G6" s="144"/>
      <c r="H6" s="143"/>
      <c r="I6" s="144"/>
      <c r="J6" s="149"/>
      <c r="K6" s="150"/>
    </row>
    <row r="7" spans="1:11" ht="15" customHeight="1">
      <c r="A7" s="58"/>
      <c r="B7" s="157" t="s">
        <v>39</v>
      </c>
      <c r="C7" s="158"/>
      <c r="D7" s="103">
        <v>9800000</v>
      </c>
      <c r="E7" s="104"/>
      <c r="F7" s="103">
        <v>141865775</v>
      </c>
      <c r="G7" s="104"/>
      <c r="H7" s="105">
        <f>F7-D7</f>
        <v>132065775</v>
      </c>
      <c r="I7" s="106"/>
      <c r="J7" s="99">
        <f aca="true" t="shared" si="0" ref="J7:J13">IF(D7=0,0,ABS(H7/D7*100))</f>
        <v>1347.609948979592</v>
      </c>
      <c r="K7" s="100">
        <f aca="true" t="shared" si="1" ref="K7:K13">IF(F7=0,0,ABS(J7/F7*100))</f>
        <v>0.0009499189984191692</v>
      </c>
    </row>
    <row r="8" spans="1:11" ht="15" customHeight="1">
      <c r="A8" s="58"/>
      <c r="B8" s="59" t="s">
        <v>38</v>
      </c>
      <c r="C8" s="60"/>
      <c r="D8" s="103">
        <v>-1000000</v>
      </c>
      <c r="E8" s="107"/>
      <c r="F8" s="103">
        <v>-4172185</v>
      </c>
      <c r="G8" s="104"/>
      <c r="H8" s="105">
        <f>F8-D8</f>
        <v>-3172185</v>
      </c>
      <c r="I8" s="106"/>
      <c r="J8" s="99">
        <f t="shared" si="0"/>
        <v>317.2185</v>
      </c>
      <c r="K8" s="100">
        <f t="shared" si="1"/>
        <v>0.0076031743558830685</v>
      </c>
    </row>
    <row r="9" spans="1:11" ht="15" customHeight="1">
      <c r="A9" s="58"/>
      <c r="B9" s="59" t="s">
        <v>40</v>
      </c>
      <c r="C9" s="60"/>
      <c r="D9" s="103">
        <f>D7+D8</f>
        <v>8800000</v>
      </c>
      <c r="E9" s="107"/>
      <c r="F9" s="103">
        <f>F7+F8</f>
        <v>137693590</v>
      </c>
      <c r="G9" s="107"/>
      <c r="H9" s="105">
        <f>F9-D9</f>
        <v>128893590</v>
      </c>
      <c r="I9" s="106"/>
      <c r="J9" s="99">
        <f t="shared" si="0"/>
        <v>1464.6998863636363</v>
      </c>
      <c r="K9" s="100">
        <f t="shared" si="1"/>
        <v>0.0010637386143854892</v>
      </c>
    </row>
    <row r="10" spans="1:11" ht="15" customHeight="1">
      <c r="A10" s="58"/>
      <c r="B10" s="157" t="s">
        <v>9</v>
      </c>
      <c r="C10" s="158"/>
      <c r="D10" s="103"/>
      <c r="E10" s="104"/>
      <c r="F10" s="103">
        <v>303504925</v>
      </c>
      <c r="G10" s="104"/>
      <c r="H10" s="105">
        <f>F10-D10</f>
        <v>303504925</v>
      </c>
      <c r="I10" s="106"/>
      <c r="J10" s="99">
        <f t="shared" si="0"/>
        <v>0</v>
      </c>
      <c r="K10" s="100">
        <f t="shared" si="1"/>
        <v>0</v>
      </c>
    </row>
    <row r="11" spans="1:11" ht="15" customHeight="1">
      <c r="A11" s="58"/>
      <c r="B11" s="59" t="s">
        <v>71</v>
      </c>
      <c r="C11" s="60"/>
      <c r="D11" s="103">
        <f>D9+D10</f>
        <v>8800000</v>
      </c>
      <c r="E11" s="107"/>
      <c r="F11" s="103">
        <f>F9+F10</f>
        <v>441198515</v>
      </c>
      <c r="G11" s="107"/>
      <c r="H11" s="103">
        <f>H9+H10</f>
        <v>432398515</v>
      </c>
      <c r="I11" s="107"/>
      <c r="J11" s="99">
        <f t="shared" si="0"/>
        <v>4913.619488636364</v>
      </c>
      <c r="K11" s="100">
        <f t="shared" si="1"/>
        <v>0.0011136981022332687</v>
      </c>
    </row>
    <row r="12" spans="1:11" ht="15" customHeight="1">
      <c r="A12" s="58"/>
      <c r="B12" s="59" t="s">
        <v>50</v>
      </c>
      <c r="C12" s="60"/>
      <c r="D12" s="103">
        <v>1000000</v>
      </c>
      <c r="E12" s="107"/>
      <c r="F12" s="103">
        <v>4031645</v>
      </c>
      <c r="G12" s="104"/>
      <c r="H12" s="103">
        <f>F12-D12</f>
        <v>3031645</v>
      </c>
      <c r="I12" s="107"/>
      <c r="J12" s="99">
        <f t="shared" si="0"/>
        <v>303.16450000000003</v>
      </c>
      <c r="K12" s="100">
        <f t="shared" si="1"/>
        <v>0.007519622883463202</v>
      </c>
    </row>
    <row r="13" spans="1:11" ht="15" customHeight="1">
      <c r="A13" s="58"/>
      <c r="B13" s="58" t="s">
        <v>66</v>
      </c>
      <c r="C13" s="64"/>
      <c r="D13" s="124">
        <f>SUM(D11:E12)</f>
        <v>9800000</v>
      </c>
      <c r="E13" s="125"/>
      <c r="F13" s="124">
        <f>SUM(F11:G12)</f>
        <v>445230160</v>
      </c>
      <c r="G13" s="125"/>
      <c r="H13" s="124">
        <f>SUM(H11:I12)</f>
        <v>435430160</v>
      </c>
      <c r="I13" s="125"/>
      <c r="J13" s="120">
        <f t="shared" si="0"/>
        <v>4443.164897959184</v>
      </c>
      <c r="K13" s="121">
        <f t="shared" si="1"/>
        <v>0.0009979478699195005</v>
      </c>
    </row>
    <row r="14" spans="1:11" ht="15" customHeight="1">
      <c r="A14" s="122" t="s">
        <v>51</v>
      </c>
      <c r="B14" s="122"/>
      <c r="C14" s="123"/>
      <c r="D14" s="124"/>
      <c r="E14" s="125"/>
      <c r="F14" s="124"/>
      <c r="G14" s="125"/>
      <c r="H14" s="124"/>
      <c r="I14" s="125"/>
      <c r="J14" s="99"/>
      <c r="K14" s="100"/>
    </row>
    <row r="15" spans="1:11" ht="15" customHeight="1">
      <c r="A15" s="58"/>
      <c r="B15" s="101" t="s">
        <v>52</v>
      </c>
      <c r="C15" s="102"/>
      <c r="D15" s="103"/>
      <c r="E15" s="104"/>
      <c r="F15" s="103">
        <v>25628</v>
      </c>
      <c r="G15" s="104"/>
      <c r="H15" s="105">
        <f>F15-D15</f>
        <v>25628</v>
      </c>
      <c r="I15" s="106"/>
      <c r="J15" s="99">
        <f>IF(D15=0,0,ABS(H15/D15*100))</f>
        <v>0</v>
      </c>
      <c r="K15" s="100">
        <f>IF(F15=0,0,ABS(J15/F15*100))</f>
        <v>0</v>
      </c>
    </row>
    <row r="16" spans="1:11" ht="15" customHeight="1">
      <c r="A16" s="58"/>
      <c r="B16" s="101" t="s">
        <v>53</v>
      </c>
      <c r="C16" s="102"/>
      <c r="D16" s="170"/>
      <c r="E16" s="107"/>
      <c r="F16" s="103">
        <v>71180</v>
      </c>
      <c r="G16" s="107"/>
      <c r="H16" s="105">
        <f>F16-D16</f>
        <v>71180</v>
      </c>
      <c r="I16" s="106"/>
      <c r="J16" s="99">
        <f>IF(D16=0,0,ABS(H16/D16*100))</f>
        <v>0</v>
      </c>
      <c r="K16" s="100">
        <f>IF(F16=0,0,ABS(J16/F16*100))</f>
        <v>0</v>
      </c>
    </row>
    <row r="17" spans="1:11" ht="15" customHeight="1">
      <c r="A17" s="58"/>
      <c r="B17" s="101" t="s">
        <v>54</v>
      </c>
      <c r="C17" s="102"/>
      <c r="D17" s="103">
        <v>-851185000</v>
      </c>
      <c r="E17" s="104"/>
      <c r="F17" s="103">
        <v>-816928979</v>
      </c>
      <c r="G17" s="104"/>
      <c r="H17" s="105">
        <f>F17-D17</f>
        <v>34256021</v>
      </c>
      <c r="I17" s="106"/>
      <c r="J17" s="99">
        <f>IF(D17=0,0,ABS(H17/D17*100))</f>
        <v>4.0245094779630755</v>
      </c>
      <c r="K17" s="100">
        <f>IF(F17=0,0,ABS(J17/F17*100))</f>
        <v>4.926388439408116E-07</v>
      </c>
    </row>
    <row r="18" spans="1:11" ht="15" customHeight="1">
      <c r="A18" s="58"/>
      <c r="B18" s="101" t="s">
        <v>55</v>
      </c>
      <c r="C18" s="102"/>
      <c r="D18" s="103">
        <v>-3500000</v>
      </c>
      <c r="E18" s="104"/>
      <c r="F18" s="105">
        <v>-4755864</v>
      </c>
      <c r="G18" s="106"/>
      <c r="H18" s="105">
        <f>F18-D18</f>
        <v>-1255864</v>
      </c>
      <c r="I18" s="106"/>
      <c r="J18" s="99">
        <f>IF(D18=0,0,ABS(H18/D18*100))</f>
        <v>35.88182857142857</v>
      </c>
      <c r="K18" s="100">
        <f>IF(F18=0,0,ABS(J18/F18*100))</f>
        <v>0.0007544754974370287</v>
      </c>
    </row>
    <row r="19" spans="1:11" ht="15" customHeight="1">
      <c r="A19" s="58"/>
      <c r="B19" s="78" t="s">
        <v>68</v>
      </c>
      <c r="C19" s="64"/>
      <c r="D19" s="124">
        <f>SUM(D15:E18)</f>
        <v>-854685000</v>
      </c>
      <c r="E19" s="125"/>
      <c r="F19" s="124">
        <f>SUM(F15:G18)</f>
        <v>-821588035</v>
      </c>
      <c r="G19" s="125"/>
      <c r="H19" s="124">
        <f>F19-D19</f>
        <v>33096965</v>
      </c>
      <c r="I19" s="125"/>
      <c r="J19" s="120">
        <f>IF(D19=0,0,ABS(H19/D19*100))</f>
        <v>3.872416738330496</v>
      </c>
      <c r="K19" s="121">
        <f>IF(F19=0,0,ABS(J19/F19*100))</f>
        <v>4.7133314670660897E-07</v>
      </c>
    </row>
    <row r="20" spans="1:11" ht="15" customHeight="1">
      <c r="A20" s="122" t="s">
        <v>56</v>
      </c>
      <c r="B20" s="122"/>
      <c r="C20" s="123"/>
      <c r="D20" s="103"/>
      <c r="E20" s="104"/>
      <c r="F20" s="103"/>
      <c r="G20" s="104"/>
      <c r="H20" s="105"/>
      <c r="I20" s="106"/>
      <c r="J20" s="99"/>
      <c r="K20" s="100"/>
    </row>
    <row r="21" spans="1:11" ht="15" customHeight="1">
      <c r="A21" s="58"/>
      <c r="B21" s="179" t="s">
        <v>72</v>
      </c>
      <c r="C21" s="180"/>
      <c r="D21" s="103">
        <v>854685000</v>
      </c>
      <c r="E21" s="181"/>
      <c r="F21" s="105">
        <v>655891489</v>
      </c>
      <c r="G21" s="181"/>
      <c r="H21" s="105">
        <f>F21-D21</f>
        <v>-198793511</v>
      </c>
      <c r="I21" s="181"/>
      <c r="J21" s="105">
        <f>IF(D21=0,0,ABS(H21/D21*100))</f>
        <v>23.259272246500174</v>
      </c>
      <c r="K21" s="182"/>
    </row>
    <row r="22" spans="1:11" ht="15" customHeight="1">
      <c r="A22" s="58"/>
      <c r="B22" s="58" t="s">
        <v>67</v>
      </c>
      <c r="C22" s="64"/>
      <c r="D22" s="116">
        <f>SUM(D21:E21)</f>
        <v>854685000</v>
      </c>
      <c r="E22" s="117"/>
      <c r="F22" s="116">
        <f>SUM(F21:G21)</f>
        <v>655891489</v>
      </c>
      <c r="G22" s="117"/>
      <c r="H22" s="116">
        <f>SUM(H21:I21)</f>
        <v>-198793511</v>
      </c>
      <c r="I22" s="117"/>
      <c r="J22" s="120">
        <f>IF(D22=0,0,ABS(H22/D22*100))</f>
        <v>23.259272246500174</v>
      </c>
      <c r="K22" s="121">
        <f>IF(F22=0,0,ABS(J22/F22*100))</f>
        <v>3.5462073584705677E-06</v>
      </c>
    </row>
    <row r="23" spans="1:11" ht="15" customHeight="1">
      <c r="A23" s="122" t="s">
        <v>57</v>
      </c>
      <c r="B23" s="122"/>
      <c r="C23" s="123"/>
      <c r="D23" s="124">
        <f>D13+D19+D22</f>
        <v>9800000</v>
      </c>
      <c r="E23" s="125"/>
      <c r="F23" s="124">
        <f>F13+F19+F22</f>
        <v>279533614</v>
      </c>
      <c r="G23" s="125"/>
      <c r="H23" s="124">
        <f>H13+H19+H22</f>
        <v>269733614</v>
      </c>
      <c r="I23" s="125"/>
      <c r="J23" s="120">
        <f>IF(D23=0,0,ABS(H23/D23*100))</f>
        <v>2752.3838163265305</v>
      </c>
      <c r="K23" s="121">
        <f>IF(F23=0,0,ABS(J23/F23*100))</f>
        <v>0.0009846342902884411</v>
      </c>
    </row>
    <row r="24" spans="1:11" ht="15" customHeight="1">
      <c r="A24" s="122" t="s">
        <v>58</v>
      </c>
      <c r="B24" s="122"/>
      <c r="C24" s="123"/>
      <c r="D24" s="116">
        <v>510471000</v>
      </c>
      <c r="E24" s="117"/>
      <c r="F24" s="116">
        <v>897326992</v>
      </c>
      <c r="G24" s="117"/>
      <c r="H24" s="124">
        <f>F24-D24</f>
        <v>386855992</v>
      </c>
      <c r="I24" s="125"/>
      <c r="J24" s="120">
        <f>IF(D24=0,0,ABS(H24/D24*100))</f>
        <v>75.78412720800985</v>
      </c>
      <c r="K24" s="121">
        <f>IF(F24=0,0,ABS(J24/F24*100))</f>
        <v>8.445541913221512E-06</v>
      </c>
    </row>
    <row r="25" spans="1:11" ht="15" customHeight="1" thickBot="1">
      <c r="A25" s="159" t="s">
        <v>59</v>
      </c>
      <c r="B25" s="159"/>
      <c r="C25" s="160"/>
      <c r="D25" s="126">
        <f>D23+D24</f>
        <v>520271000</v>
      </c>
      <c r="E25" s="127"/>
      <c r="F25" s="126">
        <f>F23+F24</f>
        <v>1176860606</v>
      </c>
      <c r="G25" s="127"/>
      <c r="H25" s="126">
        <f>H23+H24</f>
        <v>656589606</v>
      </c>
      <c r="I25" s="127"/>
      <c r="J25" s="118">
        <f>IF(D25=0,0,ABS(H25/D25*100))</f>
        <v>126.20146154600198</v>
      </c>
      <c r="K25" s="119">
        <f>IF(F25=0,0,ABS(J25/F25*100))</f>
        <v>1.0723569206292388E-05</v>
      </c>
    </row>
    <row r="26" spans="1:11" ht="15" customHeight="1">
      <c r="A26" s="132"/>
      <c r="B26" s="132"/>
      <c r="C26" s="132"/>
      <c r="D26" s="132"/>
      <c r="E26" s="132"/>
      <c r="F26" s="132"/>
      <c r="G26" s="132"/>
      <c r="H26" s="132"/>
      <c r="I26" s="132"/>
      <c r="J26" s="132"/>
      <c r="K26" s="132"/>
    </row>
    <row r="27" ht="15" customHeight="1"/>
    <row r="28" ht="15" customHeight="1"/>
    <row r="29" ht="15" customHeight="1"/>
    <row r="30" ht="15" customHeight="1"/>
    <row r="31" spans="2:11" ht="27.75" customHeight="1">
      <c r="B31" s="151" t="s">
        <v>60</v>
      </c>
      <c r="C31" s="151"/>
      <c r="D31" s="151"/>
      <c r="E31" s="151"/>
      <c r="F31" s="151"/>
      <c r="G31" s="151"/>
      <c r="H31" s="151"/>
      <c r="I31" s="151"/>
      <c r="J31" s="151"/>
      <c r="K31" s="151"/>
    </row>
    <row r="32" spans="2:11" ht="18" customHeight="1">
      <c r="B32" s="152"/>
      <c r="C32" s="152"/>
      <c r="D32" s="152"/>
      <c r="E32" s="152"/>
      <c r="F32" s="152"/>
      <c r="G32" s="152"/>
      <c r="H32" s="152"/>
      <c r="I32" s="152"/>
      <c r="J32" s="152"/>
      <c r="K32" s="152"/>
    </row>
    <row r="33" spans="3:11" ht="19.5" customHeight="1" thickBot="1">
      <c r="C33" s="133" t="s">
        <v>61</v>
      </c>
      <c r="D33" s="133"/>
      <c r="E33" s="133"/>
      <c r="F33" s="133"/>
      <c r="G33" s="133"/>
      <c r="H33" s="133"/>
      <c r="I33" s="134" t="s">
        <v>0</v>
      </c>
      <c r="J33" s="134"/>
      <c r="K33" s="134"/>
    </row>
    <row r="34" spans="1:11" ht="30" customHeight="1">
      <c r="A34" s="161" t="s">
        <v>62</v>
      </c>
      <c r="B34" s="162"/>
      <c r="C34" s="163" t="s">
        <v>63</v>
      </c>
      <c r="D34" s="162"/>
      <c r="E34" s="68" t="s">
        <v>10</v>
      </c>
      <c r="F34" s="164" t="s">
        <v>11</v>
      </c>
      <c r="G34" s="165"/>
      <c r="H34" s="166"/>
      <c r="I34" s="163" t="s">
        <v>2</v>
      </c>
      <c r="J34" s="162"/>
      <c r="K34" s="68" t="s">
        <v>10</v>
      </c>
    </row>
    <row r="35" spans="1:11" ht="15" customHeight="1">
      <c r="A35" s="130" t="s">
        <v>12</v>
      </c>
      <c r="B35" s="167"/>
      <c r="C35" s="168">
        <f>SUM(C36:D50)</f>
        <v>6897440759</v>
      </c>
      <c r="D35" s="169"/>
      <c r="E35" s="65">
        <f aca="true" t="shared" si="2" ref="E35:E41">IF(C$35&gt;0,(C35/C$35)*100,0)</f>
        <v>100</v>
      </c>
      <c r="F35" s="129" t="s">
        <v>43</v>
      </c>
      <c r="G35" s="130"/>
      <c r="H35" s="131"/>
      <c r="I35" s="143">
        <f>SUM(I36:J41)</f>
        <v>6575791914</v>
      </c>
      <c r="J35" s="144"/>
      <c r="K35" s="65">
        <f>IF(I$51&gt;0,(I35/I$51)*100,0)</f>
        <v>95.33669289467544</v>
      </c>
    </row>
    <row r="36" spans="1:11" ht="15" customHeight="1">
      <c r="A36" s="114" t="s">
        <v>13</v>
      </c>
      <c r="B36" s="115"/>
      <c r="C36" s="103">
        <v>1228369643</v>
      </c>
      <c r="D36" s="128"/>
      <c r="E36" s="63">
        <f t="shared" si="2"/>
        <v>17.809064056073034</v>
      </c>
      <c r="F36" s="111" t="s">
        <v>14</v>
      </c>
      <c r="G36" s="112"/>
      <c r="H36" s="113"/>
      <c r="I36" s="103">
        <v>327501935</v>
      </c>
      <c r="J36" s="104"/>
      <c r="K36" s="63">
        <f>IF(I$51&gt;0,(I36/I$51)*100,0)</f>
        <v>4.748165971163508</v>
      </c>
    </row>
    <row r="37" spans="1:11" ht="15" customHeight="1">
      <c r="A37" s="114" t="s">
        <v>37</v>
      </c>
      <c r="B37" s="115"/>
      <c r="C37" s="103">
        <v>1380280339</v>
      </c>
      <c r="D37" s="128"/>
      <c r="E37" s="79">
        <f>IF(C$35&gt;0,(C37/C$35)*100,0)</f>
        <v>20.011485233837874</v>
      </c>
      <c r="F37" s="111" t="s">
        <v>36</v>
      </c>
      <c r="G37" s="112"/>
      <c r="H37" s="113"/>
      <c r="I37" s="103">
        <v>6248289979</v>
      </c>
      <c r="J37" s="104"/>
      <c r="K37" s="63">
        <f>IF(I$51&gt;0,(I37/I$51)*100,0)</f>
        <v>90.58852692351192</v>
      </c>
    </row>
    <row r="38" spans="1:11" ht="15" customHeight="1">
      <c r="A38" s="114" t="s">
        <v>35</v>
      </c>
      <c r="B38" s="115"/>
      <c r="C38" s="103">
        <v>10430281</v>
      </c>
      <c r="D38" s="128"/>
      <c r="E38" s="63">
        <f t="shared" si="2"/>
        <v>0.15121958077552516</v>
      </c>
      <c r="F38" s="63"/>
      <c r="G38" s="114"/>
      <c r="H38" s="115"/>
      <c r="I38" s="103"/>
      <c r="J38" s="104"/>
      <c r="K38" s="63"/>
    </row>
    <row r="39" spans="1:11" ht="15" customHeight="1">
      <c r="A39" s="114" t="s">
        <v>15</v>
      </c>
      <c r="B39" s="115"/>
      <c r="C39" s="103">
        <v>4278360496</v>
      </c>
      <c r="D39" s="128"/>
      <c r="E39" s="63">
        <f>IF(C$35&gt;0,(C39/C$35)*100,0)</f>
        <v>62.02823112931357</v>
      </c>
      <c r="F39" s="63"/>
      <c r="G39" s="114"/>
      <c r="H39" s="115"/>
      <c r="I39" s="103"/>
      <c r="J39" s="104"/>
      <c r="K39" s="63"/>
    </row>
    <row r="40" spans="1:11" ht="15" customHeight="1">
      <c r="A40" s="114"/>
      <c r="B40" s="115"/>
      <c r="C40" s="61"/>
      <c r="D40" s="66"/>
      <c r="E40" s="63">
        <f t="shared" si="2"/>
        <v>0</v>
      </c>
      <c r="F40" s="63"/>
      <c r="G40" s="69"/>
      <c r="H40" s="70"/>
      <c r="I40" s="61"/>
      <c r="J40" s="66"/>
      <c r="K40" s="63"/>
    </row>
    <row r="41" spans="1:11" ht="15" customHeight="1">
      <c r="A41" s="114"/>
      <c r="B41" s="115"/>
      <c r="C41" s="61"/>
      <c r="D41" s="66"/>
      <c r="E41" s="63">
        <f t="shared" si="2"/>
        <v>0</v>
      </c>
      <c r="F41" s="63"/>
      <c r="G41" s="69"/>
      <c r="H41" s="70"/>
      <c r="I41" s="61"/>
      <c r="J41" s="66"/>
      <c r="K41" s="63"/>
    </row>
    <row r="42" spans="1:11" ht="15" customHeight="1">
      <c r="A42" s="69"/>
      <c r="B42" s="70"/>
      <c r="C42" s="61"/>
      <c r="D42" s="62"/>
      <c r="E42" s="74"/>
      <c r="F42" s="75"/>
      <c r="G42" s="69"/>
      <c r="H42" s="70"/>
      <c r="I42" s="61"/>
      <c r="J42" s="66"/>
      <c r="K42" s="63"/>
    </row>
    <row r="43" spans="1:11" ht="15" customHeight="1">
      <c r="A43" s="69"/>
      <c r="B43" s="70"/>
      <c r="C43" s="61"/>
      <c r="D43" s="62"/>
      <c r="E43" s="63"/>
      <c r="F43" s="63"/>
      <c r="G43" s="69"/>
      <c r="H43" s="70"/>
      <c r="I43" s="61"/>
      <c r="J43" s="66"/>
      <c r="K43" s="63"/>
    </row>
    <row r="44" spans="1:11" ht="15" customHeight="1">
      <c r="A44" s="114"/>
      <c r="B44" s="115"/>
      <c r="C44" s="61"/>
      <c r="D44" s="66"/>
      <c r="E44" s="65">
        <f>IF(C$35&gt;0,(C44/C$35)*100,0)</f>
        <v>0</v>
      </c>
      <c r="F44" s="108" t="s">
        <v>16</v>
      </c>
      <c r="G44" s="109"/>
      <c r="H44" s="110"/>
      <c r="I44" s="116">
        <f>SUM(I45:I50)</f>
        <v>321648845</v>
      </c>
      <c r="J44" s="117"/>
      <c r="K44" s="65">
        <f>IF(I$51&gt;0,(I44/I$51)*100,0)</f>
        <v>4.66330710532457</v>
      </c>
    </row>
    <row r="45" spans="1:11" ht="15" customHeight="1">
      <c r="A45" s="114"/>
      <c r="B45" s="115"/>
      <c r="C45" s="61"/>
      <c r="D45" s="66"/>
      <c r="E45" s="63">
        <f>IF(C$35&gt;0,(C45/C$35)*100,0)</f>
        <v>0</v>
      </c>
      <c r="F45" s="111" t="s">
        <v>44</v>
      </c>
      <c r="G45" s="112"/>
      <c r="H45" s="113"/>
      <c r="I45" s="103">
        <v>321648845</v>
      </c>
      <c r="J45" s="104"/>
      <c r="K45" s="63">
        <f>IF(I$51&gt;0,(I45/I$51)*100,0)</f>
        <v>4.66330710532457</v>
      </c>
    </row>
    <row r="46" spans="1:11" ht="15" customHeight="1">
      <c r="A46" s="69"/>
      <c r="B46" s="70"/>
      <c r="C46" s="61"/>
      <c r="D46" s="66"/>
      <c r="E46" s="63"/>
      <c r="F46" s="71"/>
      <c r="G46" s="72"/>
      <c r="H46" s="73"/>
      <c r="I46" s="61"/>
      <c r="J46" s="62"/>
      <c r="K46" s="63"/>
    </row>
    <row r="47" spans="1:11" ht="15" customHeight="1">
      <c r="A47" s="69"/>
      <c r="B47" s="70"/>
      <c r="C47" s="61"/>
      <c r="D47" s="66"/>
      <c r="E47" s="63"/>
      <c r="F47" s="63"/>
      <c r="G47" s="69"/>
      <c r="H47" s="70"/>
      <c r="I47" s="61"/>
      <c r="J47" s="62"/>
      <c r="K47" s="63"/>
    </row>
    <row r="48" spans="1:11" ht="15" customHeight="1">
      <c r="A48" s="114"/>
      <c r="B48" s="115"/>
      <c r="C48" s="61"/>
      <c r="D48" s="66"/>
      <c r="E48" s="63">
        <f>IF(C$35&gt;0,(C48/C$35)*100,0)</f>
        <v>0</v>
      </c>
      <c r="F48" s="63"/>
      <c r="G48" s="114"/>
      <c r="H48" s="115"/>
      <c r="I48" s="103"/>
      <c r="J48" s="104"/>
      <c r="K48" s="63">
        <f>IF(I$51&gt;0,(I48/I$51)*100,0)</f>
        <v>0</v>
      </c>
    </row>
    <row r="49" spans="1:11" ht="15" customHeight="1">
      <c r="A49" s="69"/>
      <c r="B49" s="70"/>
      <c r="C49" s="61"/>
      <c r="D49" s="66"/>
      <c r="E49" s="63"/>
      <c r="F49" s="63"/>
      <c r="G49" s="69"/>
      <c r="H49" s="70"/>
      <c r="I49" s="61"/>
      <c r="J49" s="62"/>
      <c r="K49" s="63"/>
    </row>
    <row r="50" spans="1:11" ht="15" customHeight="1">
      <c r="A50" s="69"/>
      <c r="B50" s="70"/>
      <c r="C50" s="61"/>
      <c r="D50" s="66"/>
      <c r="E50" s="63"/>
      <c r="F50" s="63"/>
      <c r="G50" s="114"/>
      <c r="H50" s="115"/>
      <c r="I50" s="103"/>
      <c r="J50" s="104"/>
      <c r="K50" s="63">
        <f>IF(I$51&gt;0,(I50/I$51)*100,0)</f>
        <v>0</v>
      </c>
    </row>
    <row r="51" spans="1:12" ht="15" customHeight="1" thickBot="1">
      <c r="A51" s="172" t="s">
        <v>17</v>
      </c>
      <c r="B51" s="173"/>
      <c r="C51" s="174">
        <f>SUM(C36:D50)</f>
        <v>6897440759</v>
      </c>
      <c r="D51" s="175"/>
      <c r="E51" s="67">
        <f>IF(C$35&gt;0,(C51/C$35)*100,0)</f>
        <v>100</v>
      </c>
      <c r="F51" s="177" t="s">
        <v>64</v>
      </c>
      <c r="G51" s="172"/>
      <c r="H51" s="178"/>
      <c r="I51" s="126">
        <f>I35+I44</f>
        <v>6897440759</v>
      </c>
      <c r="J51" s="127"/>
      <c r="K51" s="67">
        <f>IF(I$51&gt;0,(I51/I$51)*100,0)</f>
        <v>100</v>
      </c>
      <c r="L51" s="76"/>
    </row>
    <row r="52" spans="1:11" s="77" customFormat="1" ht="15" customHeight="1">
      <c r="A52" s="176" t="s">
        <v>65</v>
      </c>
      <c r="B52" s="165"/>
      <c r="C52" s="165"/>
      <c r="D52" s="165"/>
      <c r="E52" s="165"/>
      <c r="F52" s="165"/>
      <c r="G52" s="165"/>
      <c r="H52" s="165"/>
      <c r="I52" s="165"/>
      <c r="J52" s="165"/>
      <c r="K52" s="165"/>
    </row>
    <row r="53" spans="2:11" ht="16.5" customHeight="1">
      <c r="B53" s="171"/>
      <c r="C53" s="171"/>
      <c r="D53" s="171"/>
      <c r="E53" s="171"/>
      <c r="F53" s="171"/>
      <c r="G53" s="171"/>
      <c r="H53" s="171"/>
      <c r="I53" s="171"/>
      <c r="J53" s="171"/>
      <c r="K53" s="171"/>
    </row>
    <row r="54" spans="2:11" ht="16.5" customHeight="1">
      <c r="B54" s="171"/>
      <c r="C54" s="171"/>
      <c r="D54" s="171"/>
      <c r="E54" s="171"/>
      <c r="F54" s="171"/>
      <c r="G54" s="171"/>
      <c r="H54" s="171"/>
      <c r="I54" s="171"/>
      <c r="J54" s="171"/>
      <c r="K54" s="171"/>
    </row>
  </sheetData>
  <sheetProtection/>
  <mergeCells count="152">
    <mergeCell ref="J21:K21"/>
    <mergeCell ref="H8:I8"/>
    <mergeCell ref="B21:C21"/>
    <mergeCell ref="D21:E21"/>
    <mergeCell ref="F21:G21"/>
    <mergeCell ref="H21:I21"/>
    <mergeCell ref="F17:G17"/>
    <mergeCell ref="D19:E19"/>
    <mergeCell ref="F19:G19"/>
    <mergeCell ref="J15:K15"/>
    <mergeCell ref="F11:G11"/>
    <mergeCell ref="H11:I11"/>
    <mergeCell ref="J11:K11"/>
    <mergeCell ref="J12:K12"/>
    <mergeCell ref="H15:I15"/>
    <mergeCell ref="F12:G12"/>
    <mergeCell ref="J13:K13"/>
    <mergeCell ref="I51:J51"/>
    <mergeCell ref="B53:K53"/>
    <mergeCell ref="B54:K54"/>
    <mergeCell ref="A51:B51"/>
    <mergeCell ref="C51:D51"/>
    <mergeCell ref="A52:K52"/>
    <mergeCell ref="F51:H51"/>
    <mergeCell ref="D16:E16"/>
    <mergeCell ref="I50:J50"/>
    <mergeCell ref="G50:H50"/>
    <mergeCell ref="I35:J35"/>
    <mergeCell ref="I34:J34"/>
    <mergeCell ref="H18:I18"/>
    <mergeCell ref="J20:K20"/>
    <mergeCell ref="D24:E24"/>
    <mergeCell ref="H19:I19"/>
    <mergeCell ref="D18:E18"/>
    <mergeCell ref="G39:H39"/>
    <mergeCell ref="A34:B34"/>
    <mergeCell ref="C34:D34"/>
    <mergeCell ref="F34:H34"/>
    <mergeCell ref="A36:B36"/>
    <mergeCell ref="I36:J36"/>
    <mergeCell ref="A35:B35"/>
    <mergeCell ref="C35:D35"/>
    <mergeCell ref="A38:B38"/>
    <mergeCell ref="G38:H38"/>
    <mergeCell ref="B31:K31"/>
    <mergeCell ref="B32:K32"/>
    <mergeCell ref="A39:B39"/>
    <mergeCell ref="B18:C18"/>
    <mergeCell ref="F18:G18"/>
    <mergeCell ref="F20:G20"/>
    <mergeCell ref="C39:D39"/>
    <mergeCell ref="C38:D38"/>
    <mergeCell ref="H13:I13"/>
    <mergeCell ref="A25:C25"/>
    <mergeCell ref="D25:E25"/>
    <mergeCell ref="F25:G25"/>
    <mergeCell ref="J19:K19"/>
    <mergeCell ref="J24:K24"/>
    <mergeCell ref="D22:E22"/>
    <mergeCell ref="F22:G22"/>
    <mergeCell ref="H22:I22"/>
    <mergeCell ref="J22:K22"/>
    <mergeCell ref="D17:E17"/>
    <mergeCell ref="H16:I16"/>
    <mergeCell ref="F13:G13"/>
    <mergeCell ref="D11:E11"/>
    <mergeCell ref="H12:I12"/>
    <mergeCell ref="D12:E12"/>
    <mergeCell ref="D13:E13"/>
    <mergeCell ref="H14:I14"/>
    <mergeCell ref="D14:E14"/>
    <mergeCell ref="F14:G14"/>
    <mergeCell ref="D10:E10"/>
    <mergeCell ref="D7:E7"/>
    <mergeCell ref="J8:K8"/>
    <mergeCell ref="J9:K9"/>
    <mergeCell ref="J10:K10"/>
    <mergeCell ref="D9:E9"/>
    <mergeCell ref="F10:G10"/>
    <mergeCell ref="H10:I10"/>
    <mergeCell ref="F9:G9"/>
    <mergeCell ref="H9:I9"/>
    <mergeCell ref="J5:K5"/>
    <mergeCell ref="H7:I7"/>
    <mergeCell ref="J7:K7"/>
    <mergeCell ref="J6:K6"/>
    <mergeCell ref="H6:I6"/>
    <mergeCell ref="B1:K1"/>
    <mergeCell ref="B2:K2"/>
    <mergeCell ref="C3:H3"/>
    <mergeCell ref="I3:K3"/>
    <mergeCell ref="H4:K4"/>
    <mergeCell ref="A14:C14"/>
    <mergeCell ref="A6:C6"/>
    <mergeCell ref="F7:G7"/>
    <mergeCell ref="D6:E6"/>
    <mergeCell ref="F6:G6"/>
    <mergeCell ref="H5:I5"/>
    <mergeCell ref="B10:C10"/>
    <mergeCell ref="F8:G8"/>
    <mergeCell ref="B7:C7"/>
    <mergeCell ref="D8:E8"/>
    <mergeCell ref="F36:H36"/>
    <mergeCell ref="A37:B37"/>
    <mergeCell ref="A26:K26"/>
    <mergeCell ref="C33:H33"/>
    <mergeCell ref="I33:K33"/>
    <mergeCell ref="A4:C5"/>
    <mergeCell ref="D4:E5"/>
    <mergeCell ref="F4:G5"/>
    <mergeCell ref="D23:E23"/>
    <mergeCell ref="F23:G23"/>
    <mergeCell ref="A40:B40"/>
    <mergeCell ref="A41:B41"/>
    <mergeCell ref="A48:B48"/>
    <mergeCell ref="A45:B45"/>
    <mergeCell ref="A44:B44"/>
    <mergeCell ref="H23:I23"/>
    <mergeCell ref="A24:C24"/>
    <mergeCell ref="C37:D37"/>
    <mergeCell ref="C36:D36"/>
    <mergeCell ref="F35:H35"/>
    <mergeCell ref="J18:K18"/>
    <mergeCell ref="J25:K25"/>
    <mergeCell ref="J23:K23"/>
    <mergeCell ref="A23:C23"/>
    <mergeCell ref="H24:I24"/>
    <mergeCell ref="H25:I25"/>
    <mergeCell ref="A20:C20"/>
    <mergeCell ref="D20:E20"/>
    <mergeCell ref="H20:I20"/>
    <mergeCell ref="F24:G24"/>
    <mergeCell ref="F44:H44"/>
    <mergeCell ref="F37:H37"/>
    <mergeCell ref="G48:H48"/>
    <mergeCell ref="I38:J38"/>
    <mergeCell ref="I37:J37"/>
    <mergeCell ref="I48:J48"/>
    <mergeCell ref="I45:J45"/>
    <mergeCell ref="I44:J44"/>
    <mergeCell ref="F45:H45"/>
    <mergeCell ref="I39:J39"/>
    <mergeCell ref="J17:K17"/>
    <mergeCell ref="J14:K14"/>
    <mergeCell ref="J16:K16"/>
    <mergeCell ref="B16:C16"/>
    <mergeCell ref="B15:C15"/>
    <mergeCell ref="D15:E15"/>
    <mergeCell ref="F15:G15"/>
    <mergeCell ref="B17:C17"/>
    <mergeCell ref="H17:I17"/>
    <mergeCell ref="F16:G16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王清香</dc:creator>
  <cp:keywords/>
  <dc:description/>
  <cp:lastModifiedBy>林聖偉</cp:lastModifiedBy>
  <cp:lastPrinted>2020-04-14T01:15:46Z</cp:lastPrinted>
  <dcterms:created xsi:type="dcterms:W3CDTF">2011-04-19T02:39:36Z</dcterms:created>
  <dcterms:modified xsi:type="dcterms:W3CDTF">2020-04-16T00:30:31Z</dcterms:modified>
  <cp:category/>
  <cp:version/>
  <cp:contentType/>
  <cp:contentStatus/>
</cp:coreProperties>
</file>