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0"/>
  </bookViews>
  <sheets>
    <sheet name="長期債務" sheetId="1" r:id="rId1"/>
  </sheets>
  <definedNames>
    <definedName name="_xlnm.Print_Area" localSheetId="0">'長期債務'!$A$1:$N$67</definedName>
    <definedName name="_xlnm.Print_Titles" localSheetId="0">'長期債務'!$1:$6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<sst xmlns="http://schemas.openxmlformats.org/spreadsheetml/2006/main" count="106" uniqueCount="84">
  <si>
    <t>　</t>
  </si>
  <si>
    <t xml:space="preserve">長 期 債 務 </t>
  </si>
  <si>
    <t>增 減 明 細 表</t>
  </si>
  <si>
    <t xml:space="preserve"> </t>
  </si>
  <si>
    <t>─────────</t>
  </si>
  <si>
    <t>──────────</t>
  </si>
  <si>
    <r>
      <t>中</t>
    </r>
    <r>
      <rPr>
        <sz val="16"/>
        <rFont val="Times New Roman"/>
        <family val="1"/>
      </rPr>
      <t xml:space="preserve">  </t>
    </r>
    <r>
      <rPr>
        <sz val="16"/>
        <rFont val="華康粗明體"/>
        <family val="3"/>
      </rPr>
      <t>華</t>
    </r>
    <r>
      <rPr>
        <sz val="16"/>
        <rFont val="Times New Roman"/>
        <family val="1"/>
      </rPr>
      <t xml:space="preserve">  </t>
    </r>
    <r>
      <rPr>
        <sz val="16"/>
        <rFont val="華康粗明體"/>
        <family val="3"/>
      </rPr>
      <t>民</t>
    </r>
    <r>
      <rPr>
        <sz val="16"/>
        <rFont val="Times New Roman"/>
        <family val="1"/>
      </rPr>
      <t xml:space="preserve">  </t>
    </r>
    <r>
      <rPr>
        <sz val="16"/>
        <rFont val="華康粗明體"/>
        <family val="3"/>
      </rPr>
      <t>國</t>
    </r>
  </si>
  <si>
    <r>
      <t xml:space="preserve">  94</t>
    </r>
    <r>
      <rPr>
        <sz val="16"/>
        <rFont val="新細明體"/>
        <family val="1"/>
      </rPr>
      <t>年度</t>
    </r>
  </si>
  <si>
    <t>單位:新臺幣元</t>
  </si>
  <si>
    <t>基 金 及 借 款 項 目</t>
  </si>
  <si>
    <t>債   權   人</t>
  </si>
  <si>
    <t>借款</t>
  </si>
  <si>
    <t>償還期間</t>
  </si>
  <si>
    <t>截至上年度終了</t>
  </si>
  <si>
    <t xml:space="preserve">本 年 度 </t>
  </si>
  <si>
    <t xml:space="preserve"> 舉 借 金 額</t>
  </si>
  <si>
    <r>
      <t>本</t>
    </r>
    <r>
      <rPr>
        <sz val="10"/>
        <rFont val="Times New Roman"/>
        <family val="1"/>
      </rPr>
      <t xml:space="preserve"> </t>
    </r>
    <r>
      <rPr>
        <sz val="10"/>
        <rFont val="華康粗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華康粗明體"/>
        <family val="3"/>
      </rPr>
      <t>度</t>
    </r>
    <r>
      <rPr>
        <sz val="10"/>
        <rFont val="Times New Roman"/>
        <family val="1"/>
      </rPr>
      <t xml:space="preserve"> </t>
    </r>
    <r>
      <rPr>
        <sz val="10"/>
        <rFont val="華康粗明體"/>
        <family val="3"/>
      </rPr>
      <t>償</t>
    </r>
    <r>
      <rPr>
        <sz val="10"/>
        <rFont val="Times New Roman"/>
        <family val="1"/>
      </rPr>
      <t xml:space="preserve"> </t>
    </r>
    <r>
      <rPr>
        <sz val="10"/>
        <rFont val="華康粗明體"/>
        <family val="3"/>
      </rPr>
      <t>還</t>
    </r>
    <r>
      <rPr>
        <sz val="10"/>
        <rFont val="Times New Roman"/>
        <family val="1"/>
      </rPr>
      <t xml:space="preserve"> </t>
    </r>
    <r>
      <rPr>
        <sz val="10"/>
        <rFont val="華康粗明體"/>
        <family val="3"/>
      </rPr>
      <t>金</t>
    </r>
    <r>
      <rPr>
        <sz val="10"/>
        <rFont val="Times New Roman"/>
        <family val="1"/>
      </rPr>
      <t xml:space="preserve"> </t>
    </r>
    <r>
      <rPr>
        <sz val="10"/>
        <rFont val="華康粗明體"/>
        <family val="3"/>
      </rPr>
      <t>額</t>
    </r>
  </si>
  <si>
    <r>
      <t>本</t>
    </r>
    <r>
      <rPr>
        <sz val="10"/>
        <rFont val="Times New Roman"/>
        <family val="1"/>
      </rPr>
      <t xml:space="preserve"> </t>
    </r>
    <r>
      <rPr>
        <sz val="10"/>
        <rFont val="華康粗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華康粗明體"/>
        <family val="3"/>
      </rPr>
      <t>度</t>
    </r>
    <r>
      <rPr>
        <sz val="10"/>
        <rFont val="Times New Roman"/>
        <family val="1"/>
      </rPr>
      <t xml:space="preserve"> </t>
    </r>
    <r>
      <rPr>
        <sz val="10"/>
        <rFont val="華康粗明體"/>
        <family val="3"/>
      </rPr>
      <t>調</t>
    </r>
    <r>
      <rPr>
        <sz val="10"/>
        <rFont val="Times New Roman"/>
        <family val="1"/>
      </rPr>
      <t xml:space="preserve"> </t>
    </r>
    <r>
      <rPr>
        <sz val="10"/>
        <rFont val="華康粗明體"/>
        <family val="3"/>
      </rPr>
      <t>整</t>
    </r>
    <r>
      <rPr>
        <sz val="10"/>
        <rFont val="Times New Roman"/>
        <family val="1"/>
      </rPr>
      <t xml:space="preserve"> </t>
    </r>
    <r>
      <rPr>
        <sz val="10"/>
        <rFont val="華康粗明體"/>
        <family val="3"/>
      </rPr>
      <t>數</t>
    </r>
  </si>
  <si>
    <t>本年度終了</t>
  </si>
  <si>
    <t>說     明</t>
  </si>
  <si>
    <t>年度</t>
  </si>
  <si>
    <t>起</t>
  </si>
  <si>
    <t>止</t>
  </si>
  <si>
    <t>借款餘額</t>
  </si>
  <si>
    <t>預    算    數</t>
  </si>
  <si>
    <t>決    算    數</t>
  </si>
  <si>
    <r>
      <t>增</t>
    </r>
    <r>
      <rPr>
        <sz val="10"/>
        <rFont val="Times New Roman"/>
        <family val="1"/>
      </rPr>
      <t xml:space="preserve"> </t>
    </r>
    <r>
      <rPr>
        <sz val="10"/>
        <rFont val="華康粗明體"/>
        <family val="3"/>
      </rPr>
      <t>加</t>
    </r>
  </si>
  <si>
    <r>
      <t>減</t>
    </r>
    <r>
      <rPr>
        <sz val="10"/>
        <rFont val="Times New Roman"/>
        <family val="1"/>
      </rPr>
      <t xml:space="preserve">      </t>
    </r>
    <r>
      <rPr>
        <sz val="10"/>
        <rFont val="華康粗明體"/>
        <family val="3"/>
      </rPr>
      <t>少</t>
    </r>
  </si>
  <si>
    <t>行政院開發基金</t>
  </si>
  <si>
    <t xml:space="preserve">  （一）挖泥船計畫(6CHA)</t>
  </si>
  <si>
    <t>國際開發協會</t>
  </si>
  <si>
    <t xml:space="preserve">  （二）地下水計畫(7CHA)</t>
  </si>
  <si>
    <r>
      <t xml:space="preserve">   </t>
    </r>
    <r>
      <rPr>
        <sz val="10"/>
        <rFont val="華康中明體"/>
        <family val="3"/>
      </rPr>
      <t>（三）自來水計畫(9CHA)</t>
    </r>
  </si>
  <si>
    <r>
      <t xml:space="preserve">   </t>
    </r>
    <r>
      <rPr>
        <sz val="10"/>
        <rFont val="華康中明體"/>
        <family val="3"/>
      </rPr>
      <t>（四）中華開發計畫(17CHA)</t>
    </r>
  </si>
  <si>
    <t>營建建設基金</t>
  </si>
  <si>
    <t xml:space="preserve">  （一）國宅計畫</t>
  </si>
  <si>
    <t>金融機構</t>
  </si>
  <si>
    <t>88-94</t>
  </si>
  <si>
    <t xml:space="preserve">  （二）淡海及高雄新市鎮開發計
        畫</t>
  </si>
  <si>
    <t>國軍老舊眷村改建基金</t>
  </si>
  <si>
    <t xml:space="preserve">  （一）國軍老舊眷村改建計畫</t>
  </si>
  <si>
    <t>國軍官兵購宅
貸款基金</t>
  </si>
  <si>
    <r>
      <t>國立大學校院校務基金</t>
    </r>
    <r>
      <rPr>
        <sz val="11"/>
        <rFont val="Times New Roman"/>
        <family val="1"/>
      </rPr>
      <t xml:space="preserve">( </t>
    </r>
    <r>
      <rPr>
        <sz val="11"/>
        <rFont val="華康粗明體"/>
        <family val="3"/>
      </rPr>
      <t>彙總</t>
    </r>
    <r>
      <rPr>
        <sz val="11"/>
        <rFont val="Times New Roman"/>
        <family val="1"/>
      </rPr>
      <t xml:space="preserve"> )</t>
    </r>
    <r>
      <rPr>
        <sz val="11"/>
        <rFont val="華康粗明體"/>
        <family val="3"/>
      </rPr>
      <t xml:space="preserve"> 
</t>
    </r>
  </si>
  <si>
    <r>
      <t xml:space="preserve">   </t>
    </r>
    <r>
      <rPr>
        <sz val="10"/>
        <rFont val="華康中明體"/>
        <family val="3"/>
      </rPr>
      <t>（一）國立中正大學校務基金
       學人宿舍第二期工程</t>
    </r>
  </si>
  <si>
    <t>92</t>
  </si>
  <si>
    <t>經濟作業基金</t>
  </si>
  <si>
    <t xml:space="preserve">  （一）高雄加工出口區（含擴
        區）設置倉儲轉運專區
        計畫－開發經費</t>
  </si>
  <si>
    <t>金融機構</t>
  </si>
  <si>
    <r>
      <t xml:space="preserve">   </t>
    </r>
    <r>
      <rPr>
        <sz val="10"/>
        <rFont val="華康中明體"/>
        <family val="3"/>
      </rPr>
      <t>（二）</t>
    </r>
    <r>
      <rPr>
        <sz val="10"/>
        <rFont val="華康細明體(P)"/>
        <family val="1"/>
      </rPr>
      <t>臺中港區設置倉儲轉運專
               區計畫－開發經費</t>
    </r>
  </si>
  <si>
    <t>金融機構</t>
  </si>
  <si>
    <t>89-91</t>
  </si>
  <si>
    <r>
      <t xml:space="preserve">   </t>
    </r>
    <r>
      <rPr>
        <sz val="10"/>
        <rFont val="華康中明體"/>
        <family val="3"/>
      </rPr>
      <t>（三）</t>
    </r>
    <r>
      <rPr>
        <sz val="10"/>
        <rFont val="華康細明體(P)"/>
        <family val="1"/>
      </rPr>
      <t>臺中港區設置倉儲轉運專
               區計畫－開發經費</t>
    </r>
  </si>
  <si>
    <r>
      <t xml:space="preserve">   </t>
    </r>
    <r>
      <rPr>
        <sz val="10"/>
        <rFont val="華康中明體"/>
        <family val="3"/>
      </rPr>
      <t>（四）</t>
    </r>
    <r>
      <rPr>
        <sz val="10"/>
        <rFont val="華康細明體(P)"/>
        <family val="1"/>
      </rPr>
      <t>屏東加工出口區設置計畫
               －開發經費</t>
    </r>
  </si>
  <si>
    <t>金融機構</t>
  </si>
  <si>
    <t>90-92</t>
  </si>
  <si>
    <r>
      <t xml:space="preserve">   </t>
    </r>
    <r>
      <rPr>
        <sz val="10"/>
        <rFont val="華康中明體"/>
        <family val="3"/>
      </rPr>
      <t>（五）</t>
    </r>
    <r>
      <rPr>
        <sz val="10"/>
        <rFont val="華康細明體(P)"/>
        <family val="1"/>
      </rPr>
      <t>投資開發「雲林科技工業
               園區竹圍子絲織專業區」</t>
    </r>
  </si>
  <si>
    <t>金融機構及經濟部工業區開發管理基金</t>
  </si>
  <si>
    <r>
      <t>（六）</t>
    </r>
    <r>
      <rPr>
        <sz val="10"/>
        <rFont val="華康細明體(P)"/>
        <family val="1"/>
      </rPr>
      <t>儲運服務中心業務去任務化
            員工離職經費</t>
    </r>
  </si>
  <si>
    <r>
      <t>（七）楠梓加工出口區</t>
    </r>
    <r>
      <rPr>
        <sz val="10"/>
        <rFont val="華康細明體(P)"/>
        <family val="1"/>
      </rPr>
      <t>污水下水道
            系統建置</t>
    </r>
  </si>
  <si>
    <r>
      <t>（八）</t>
    </r>
    <r>
      <rPr>
        <sz val="10"/>
        <rFont val="華康細明體(P)"/>
        <family val="1"/>
      </rPr>
      <t>投資取得工業區土地出租計
            畫</t>
    </r>
  </si>
  <si>
    <t>90-94</t>
  </si>
  <si>
    <t>94</t>
  </si>
  <si>
    <t>水資源作業基金</t>
  </si>
  <si>
    <r>
      <t xml:space="preserve">    </t>
    </r>
    <r>
      <rPr>
        <sz val="10"/>
        <rFont val="華康中明體"/>
        <family val="3"/>
      </rPr>
      <t>（一）鯉魚潭水庫興建第一期
        工程款</t>
    </r>
  </si>
  <si>
    <t>交通作業基金</t>
  </si>
  <si>
    <r>
      <t xml:space="preserve">  </t>
    </r>
    <r>
      <rPr>
        <sz val="11"/>
        <rFont val="華康粗明體"/>
        <family val="3"/>
      </rPr>
      <t>乙類公債及賒借</t>
    </r>
  </si>
  <si>
    <t>建設公債買受人或國內金融機構等</t>
  </si>
  <si>
    <r>
      <t xml:space="preserve">    </t>
    </r>
    <r>
      <rPr>
        <sz val="11"/>
        <rFont val="華康特粗明體"/>
        <family val="3"/>
      </rPr>
      <t>(</t>
    </r>
    <r>
      <rPr>
        <sz val="10"/>
        <rFont val="華康特粗明體"/>
        <family val="3"/>
      </rPr>
      <t>一</t>
    </r>
    <r>
      <rPr>
        <sz val="10"/>
        <rFont val="Times New Roman"/>
        <family val="1"/>
      </rPr>
      <t>)</t>
    </r>
    <r>
      <rPr>
        <sz val="10"/>
        <rFont val="華康特粗明體"/>
        <family val="3"/>
      </rPr>
      <t>二高後續、北宜</t>
    </r>
    <r>
      <rPr>
        <sz val="10"/>
        <rFont val="Times New Roman"/>
        <family val="1"/>
      </rPr>
      <t>(</t>
    </r>
    <r>
      <rPr>
        <sz val="10"/>
        <rFont val="華康特粗明體"/>
        <family val="3"/>
      </rPr>
      <t>含頭城
      蘇澳段</t>
    </r>
    <r>
      <rPr>
        <sz val="10"/>
        <rFont val="Times New Roman"/>
        <family val="1"/>
      </rPr>
      <t xml:space="preserve">) </t>
    </r>
    <r>
      <rPr>
        <sz val="10"/>
        <rFont val="華康特粗明體"/>
        <family val="3"/>
      </rPr>
      <t>建設計畫</t>
    </r>
  </si>
  <si>
    <t>84-90</t>
  </si>
  <si>
    <r>
      <t xml:space="preserve">     (</t>
    </r>
    <r>
      <rPr>
        <sz val="10"/>
        <rFont val="華康中明體"/>
        <family val="3"/>
      </rPr>
      <t>二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高速鐵路車站特定區區段
      徵收土地開發及站區聯外道
　　  路系統改善計畫</t>
    </r>
  </si>
  <si>
    <t>88-93</t>
  </si>
  <si>
    <t>科學工業園區管理局作業
基金</t>
  </si>
  <si>
    <r>
      <t xml:space="preserve">    (</t>
    </r>
    <r>
      <rPr>
        <sz val="10"/>
        <rFont val="華康特粗明體"/>
        <family val="3"/>
      </rPr>
      <t>一</t>
    </r>
    <r>
      <rPr>
        <sz val="10"/>
        <rFont val="Times New Roman"/>
        <family val="1"/>
      </rPr>
      <t>)</t>
    </r>
    <r>
      <rPr>
        <sz val="10"/>
        <rFont val="華康特粗明體"/>
        <family val="3"/>
      </rPr>
      <t>新竹科學工業園區建設計
     畫</t>
    </r>
  </si>
  <si>
    <t>87-94</t>
  </si>
  <si>
    <r>
      <t xml:space="preserve">   (</t>
    </r>
    <r>
      <rPr>
        <sz val="10"/>
        <rFont val="細明體"/>
        <family val="3"/>
      </rPr>
      <t>二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 xml:space="preserve">南部科學工業園區臺南園
</t>
    </r>
    <r>
      <rPr>
        <sz val="10"/>
        <rFont val="Times New Roman"/>
        <family val="1"/>
      </rPr>
      <t xml:space="preserve">           </t>
    </r>
    <r>
      <rPr>
        <sz val="10"/>
        <rFont val="細明體"/>
        <family val="3"/>
      </rPr>
      <t>區建設計畫</t>
    </r>
  </si>
  <si>
    <r>
      <t xml:space="preserve">    (</t>
    </r>
    <r>
      <rPr>
        <sz val="10"/>
        <rFont val="細明體"/>
        <family val="3"/>
      </rPr>
      <t>三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>南部科學工業園區高雄園
     區籌設計畫</t>
    </r>
  </si>
  <si>
    <t>90-94</t>
  </si>
  <si>
    <r>
      <t xml:space="preserve">    (</t>
    </r>
    <r>
      <rPr>
        <sz val="10"/>
        <rFont val="細明體"/>
        <family val="3"/>
      </rPr>
      <t>四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>中部科學工業園區建設計
     畫</t>
    </r>
  </si>
  <si>
    <t>中央公務人員購置住宅貸
款基金</t>
  </si>
  <si>
    <r>
      <t xml:space="preserve">     (</t>
    </r>
    <r>
      <rPr>
        <sz val="10"/>
        <rFont val="細明體"/>
        <family val="3"/>
      </rPr>
      <t>一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 xml:space="preserve">公務人員購宅貸款資金
      </t>
    </r>
  </si>
  <si>
    <t>71-89</t>
  </si>
  <si>
    <r>
      <t>合</t>
    </r>
    <r>
      <rPr>
        <sz val="14"/>
        <rFont val="Times New Roman"/>
        <family val="1"/>
      </rPr>
      <t xml:space="preserve">                  </t>
    </r>
    <r>
      <rPr>
        <sz val="14"/>
        <rFont val="華康特粗明體"/>
        <family val="3"/>
      </rPr>
      <t>計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</si>
  <si>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中明體"/>
        <family val="3"/>
      </rPr>
      <t>上年度終了借款餘額</t>
    </r>
    <r>
      <rPr>
        <sz val="10"/>
        <color indexed="8"/>
        <rFont val="Times New Roman"/>
        <family val="1"/>
      </rPr>
      <t>453,363,680,279</t>
    </r>
    <r>
      <rPr>
        <sz val="10"/>
        <color indexed="8"/>
        <rFont val="華康中明體"/>
        <family val="3"/>
      </rPr>
      <t>元，與平衡綜計表所列長期債務</t>
    </r>
    <r>
      <rPr>
        <sz val="10"/>
        <color indexed="8"/>
        <rFont val="Times New Roman"/>
        <family val="1"/>
      </rPr>
      <t>452,916,227,822</t>
    </r>
    <r>
      <rPr>
        <sz val="10"/>
        <color indexed="8"/>
        <rFont val="華康中明體"/>
        <family val="3"/>
      </rPr>
      <t>元，差異</t>
    </r>
    <r>
      <rPr>
        <sz val="10"/>
        <color indexed="8"/>
        <rFont val="Times New Roman"/>
        <family val="1"/>
      </rPr>
      <t xml:space="preserve"> 447,452,457</t>
    </r>
    <r>
      <rPr>
        <sz val="10"/>
        <color indexed="8"/>
        <rFont val="華康中明體"/>
        <family val="3"/>
      </rPr>
      <t xml:space="preserve">元，係不含水資源作業基金
</t>
    </r>
    <r>
      <rPr>
        <sz val="10"/>
        <color indexed="8"/>
        <rFont val="Times New Roman"/>
        <family val="1"/>
      </rPr>
      <t xml:space="preserve">             </t>
    </r>
    <r>
      <rPr>
        <sz val="10"/>
        <color indexed="8"/>
        <rFont val="華康中明體"/>
        <family val="3"/>
      </rPr>
      <t>其他長期負債－應計退休金負債</t>
    </r>
    <r>
      <rPr>
        <sz val="10"/>
        <color indexed="8"/>
        <rFont val="Times New Roman"/>
        <family val="1"/>
      </rPr>
      <t xml:space="preserve"> 271,652,003</t>
    </r>
    <r>
      <rPr>
        <sz val="10"/>
        <color indexed="8"/>
        <rFont val="華康中明體"/>
        <family val="3"/>
      </rPr>
      <t>元；交通作業基金應付債券折價</t>
    </r>
    <r>
      <rPr>
        <sz val="10"/>
        <color indexed="8"/>
        <rFont val="Times New Roman"/>
        <family val="1"/>
      </rPr>
      <t xml:space="preserve"> 719,104,460</t>
    </r>
    <r>
      <rPr>
        <sz val="10"/>
        <color indexed="8"/>
        <rFont val="華康中明體"/>
        <family val="3"/>
      </rPr>
      <t>元之數。
　　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中明體"/>
        <family val="3"/>
      </rPr>
      <t>本年度舉借金額預算數包括營建建設基金以前年度保留數</t>
    </r>
    <r>
      <rPr>
        <sz val="10"/>
        <color indexed="8"/>
        <rFont val="Times New Roman"/>
        <family val="1"/>
      </rPr>
      <t>2,332,222,548</t>
    </r>
    <r>
      <rPr>
        <sz val="10"/>
        <color indexed="8"/>
        <rFont val="華康中明體"/>
        <family val="3"/>
      </rPr>
      <t>元；經濟作業基金以前年度保留數</t>
    </r>
    <r>
      <rPr>
        <sz val="10"/>
        <color indexed="8"/>
        <rFont val="Times New Roman"/>
        <family val="1"/>
      </rPr>
      <t>18,469,003,316</t>
    </r>
    <r>
      <rPr>
        <sz val="10"/>
        <color indexed="8"/>
        <rFont val="華康中明體"/>
        <family val="3"/>
      </rPr>
      <t>元，奉准先
　　　行辦理補辦預算數</t>
    </r>
    <r>
      <rPr>
        <sz val="10"/>
        <color indexed="8"/>
        <rFont val="Times New Roman"/>
        <family val="1"/>
      </rPr>
      <t xml:space="preserve"> 16,338,937,429 </t>
    </r>
    <r>
      <rPr>
        <sz val="10"/>
        <color indexed="8"/>
        <rFont val="華康中明體"/>
        <family val="3"/>
      </rPr>
      <t>元；交通作業基金以前年度保留數</t>
    </r>
    <r>
      <rPr>
        <sz val="10"/>
        <color indexed="8"/>
        <rFont val="Times New Roman"/>
        <family val="1"/>
      </rPr>
      <t xml:space="preserve"> 32,515,388,617 </t>
    </r>
    <r>
      <rPr>
        <sz val="10"/>
        <color indexed="8"/>
        <rFont val="華康中明體"/>
        <family val="3"/>
      </rPr>
      <t>元，奉准先行辦理補辦預算數</t>
    </r>
    <r>
      <rPr>
        <sz val="10"/>
        <color indexed="8"/>
        <rFont val="Times New Roman"/>
        <family val="1"/>
      </rPr>
      <t xml:space="preserve"> 4,000,000,000 </t>
    </r>
    <r>
      <rPr>
        <sz val="10"/>
        <color indexed="8"/>
        <rFont val="華康中明體"/>
        <family val="3"/>
      </rPr>
      <t>元；
　　　及科學工業園區管理局作業基金以前年度保留數</t>
    </r>
    <r>
      <rPr>
        <sz val="10"/>
        <color indexed="8"/>
        <rFont val="Times New Roman"/>
        <family val="1"/>
      </rPr>
      <t>21,741,873,276</t>
    </r>
    <r>
      <rPr>
        <sz val="10"/>
        <color indexed="8"/>
        <rFont val="華康中明體"/>
        <family val="3"/>
      </rPr>
      <t xml:space="preserve">元。
</t>
    </r>
  </si>
  <si>
    <r>
      <t>3.</t>
    </r>
    <r>
      <rPr>
        <sz val="10"/>
        <rFont val="華康中明體"/>
        <family val="3"/>
      </rPr>
      <t>本年度舉借金額決算數</t>
    </r>
    <r>
      <rPr>
        <sz val="10"/>
        <rFont val="Times New Roman"/>
        <family val="1"/>
      </rPr>
      <t>44,896,442,911</t>
    </r>
    <r>
      <rPr>
        <sz val="10"/>
        <rFont val="華康中明體"/>
        <family val="3"/>
      </rPr>
      <t>元，較現金流量綜計表所列增加長期負債</t>
    </r>
    <r>
      <rPr>
        <sz val="10"/>
        <rFont val="Times New Roman"/>
        <family val="1"/>
      </rPr>
      <t xml:space="preserve"> 44,848,629,609</t>
    </r>
    <r>
      <rPr>
        <sz val="10"/>
        <rFont val="華康中明體"/>
        <family val="3"/>
      </rPr>
      <t>元，差異</t>
    </r>
    <r>
      <rPr>
        <sz val="10"/>
        <rFont val="Times New Roman"/>
        <family val="1"/>
      </rPr>
      <t>47,813,302</t>
    </r>
    <r>
      <rPr>
        <sz val="10"/>
        <rFont val="華康中明體"/>
        <family val="3"/>
      </rPr>
      <t xml:space="preserve">元，係經濟
</t>
    </r>
    <r>
      <rPr>
        <sz val="10"/>
        <rFont val="Times New Roman"/>
        <family val="1"/>
      </rPr>
      <t xml:space="preserve">   </t>
    </r>
    <r>
      <rPr>
        <sz val="10"/>
        <rFont val="華康中明體"/>
        <family val="3"/>
      </rPr>
      <t xml:space="preserve">作業基金新增不影響現金流量之數。
</t>
    </r>
    <r>
      <rPr>
        <sz val="10"/>
        <rFont val="Times New Roman"/>
        <family val="1"/>
      </rPr>
      <t>4.</t>
    </r>
    <r>
      <rPr>
        <sz val="10"/>
        <rFont val="華康中明體"/>
        <family val="3"/>
      </rPr>
      <t>本年度償還金額決算數</t>
    </r>
    <r>
      <rPr>
        <sz val="10"/>
        <rFont val="Times New Roman"/>
        <family val="1"/>
      </rPr>
      <t>39,529,790,466</t>
    </r>
    <r>
      <rPr>
        <sz val="10"/>
        <rFont val="華康中明體"/>
        <family val="3"/>
      </rPr>
      <t>元，較現金流量綜計表所列減少長期負債</t>
    </r>
    <r>
      <rPr>
        <sz val="10"/>
        <rFont val="Times New Roman"/>
        <family val="1"/>
      </rPr>
      <t xml:space="preserve"> 41,163,217,081</t>
    </r>
    <r>
      <rPr>
        <sz val="10"/>
        <rFont val="華康中明體"/>
        <family val="3"/>
      </rPr>
      <t>元，差異</t>
    </r>
    <r>
      <rPr>
        <sz val="10"/>
        <rFont val="Times New Roman"/>
        <family val="1"/>
      </rPr>
      <t>1,633,426,615</t>
    </r>
    <r>
      <rPr>
        <sz val="10"/>
        <rFont val="華康中明體"/>
        <family val="3"/>
      </rPr>
      <t xml:space="preserve">元，係不
</t>
    </r>
    <r>
      <rPr>
        <sz val="10"/>
        <rFont val="Times New Roman"/>
        <family val="1"/>
      </rPr>
      <t xml:space="preserve">   </t>
    </r>
    <r>
      <rPr>
        <sz val="10"/>
        <rFont val="華康中明體"/>
        <family val="3"/>
      </rPr>
      <t>含行政院開發基金</t>
    </r>
    <r>
      <rPr>
        <sz val="10"/>
        <rFont val="Times New Roman"/>
        <family val="1"/>
      </rPr>
      <t xml:space="preserve"> </t>
    </r>
    <r>
      <rPr>
        <sz val="10"/>
        <rFont val="華康中明體"/>
        <family val="3"/>
      </rPr>
      <t>、地方建設基金</t>
    </r>
    <r>
      <rPr>
        <sz val="10"/>
        <rFont val="Times New Roman"/>
        <family val="1"/>
      </rPr>
      <t xml:space="preserve"> </t>
    </r>
    <r>
      <rPr>
        <sz val="10"/>
        <rFont val="華康中明體"/>
        <family val="3"/>
      </rPr>
      <t>、經濟作業基金及水資源作業基金之應付到期長期債務</t>
    </r>
    <r>
      <rPr>
        <sz val="10"/>
        <rFont val="Times New Roman"/>
        <family val="1"/>
      </rPr>
      <t xml:space="preserve"> 15,150,864</t>
    </r>
    <r>
      <rPr>
        <sz val="10"/>
        <rFont val="華康中明體"/>
        <family val="3"/>
      </rPr>
      <t>元</t>
    </r>
    <r>
      <rPr>
        <sz val="10"/>
        <rFont val="Times New Roman"/>
        <family val="1"/>
      </rPr>
      <t xml:space="preserve"> </t>
    </r>
    <r>
      <rPr>
        <sz val="10"/>
        <rFont val="華康中明體"/>
        <family val="3"/>
      </rPr>
      <t>、</t>
    </r>
    <r>
      <rPr>
        <sz val="10"/>
        <rFont val="Times New Roman"/>
        <family val="1"/>
      </rPr>
      <t xml:space="preserve"> 15,888,824</t>
    </r>
    <r>
      <rPr>
        <sz val="10"/>
        <rFont val="華康中明體"/>
        <family val="3"/>
      </rPr>
      <t>元</t>
    </r>
    <r>
      <rPr>
        <sz val="10"/>
        <rFont val="Times New Roman"/>
        <family val="1"/>
      </rPr>
      <t xml:space="preserve"> </t>
    </r>
    <r>
      <rPr>
        <sz val="10"/>
        <rFont val="華康中明體"/>
        <family val="3"/>
      </rPr>
      <t xml:space="preserve">、
</t>
    </r>
    <r>
      <rPr>
        <sz val="10"/>
        <rFont val="Times New Roman"/>
        <family val="1"/>
      </rPr>
      <t xml:space="preserve">   1,442,607,667 </t>
    </r>
    <r>
      <rPr>
        <sz val="10"/>
        <rFont val="華康中明體"/>
        <family val="3"/>
      </rPr>
      <t>元、</t>
    </r>
    <r>
      <rPr>
        <sz val="10"/>
        <rFont val="Times New Roman"/>
        <family val="1"/>
      </rPr>
      <t>150,431,666</t>
    </r>
    <r>
      <rPr>
        <sz val="10"/>
        <rFont val="華康中明體"/>
        <family val="3"/>
      </rPr>
      <t>元，及水資源作業基金其他長期負債－應計退休金負債</t>
    </r>
    <r>
      <rPr>
        <sz val="10"/>
        <rFont val="Times New Roman"/>
        <family val="1"/>
      </rPr>
      <t>9,347,594</t>
    </r>
    <r>
      <rPr>
        <sz val="10"/>
        <rFont val="華康中明體"/>
        <family val="3"/>
      </rPr>
      <t xml:space="preserve">之數。
</t>
    </r>
    <r>
      <rPr>
        <sz val="10"/>
        <rFont val="Times New Roman"/>
        <family val="1"/>
      </rPr>
      <t>5.</t>
    </r>
    <r>
      <rPr>
        <sz val="10"/>
        <rFont val="華康中明體"/>
        <family val="3"/>
      </rPr>
      <t>本年度終了借款餘額</t>
    </r>
    <r>
      <rPr>
        <sz val="10"/>
        <rFont val="Times New Roman"/>
        <family val="1"/>
      </rPr>
      <t>457,776,326,664</t>
    </r>
    <r>
      <rPr>
        <sz val="10"/>
        <rFont val="華康中明體"/>
        <family val="3"/>
      </rPr>
      <t>元，與平衡綜計表所列長期債務</t>
    </r>
    <r>
      <rPr>
        <sz val="10"/>
        <rFont val="Times New Roman"/>
        <family val="1"/>
      </rPr>
      <t>457,368,298,132</t>
    </r>
    <r>
      <rPr>
        <sz val="10"/>
        <rFont val="華康中明體"/>
        <family val="3"/>
      </rPr>
      <t>元，差異</t>
    </r>
    <r>
      <rPr>
        <sz val="10"/>
        <rFont val="Times New Roman"/>
        <family val="1"/>
      </rPr>
      <t>408,028,532</t>
    </r>
    <r>
      <rPr>
        <sz val="10"/>
        <rFont val="華康中明體"/>
        <family val="3"/>
      </rPr>
      <t xml:space="preserve">元，係不含營建建設
</t>
    </r>
    <r>
      <rPr>
        <sz val="10"/>
        <rFont val="Times New Roman"/>
        <family val="1"/>
      </rPr>
      <t xml:space="preserve">   </t>
    </r>
    <r>
      <rPr>
        <sz val="10"/>
        <rFont val="華康中明體"/>
        <family val="3"/>
      </rPr>
      <t>基金其他長期負債</t>
    </r>
    <r>
      <rPr>
        <sz val="10"/>
        <rFont val="Times New Roman"/>
        <family val="1"/>
      </rPr>
      <t>33,364</t>
    </r>
    <r>
      <rPr>
        <sz val="10"/>
        <rFont val="華康中明體"/>
        <family val="3"/>
      </rPr>
      <t>元、應付長期工程款</t>
    </r>
    <r>
      <rPr>
        <sz val="10"/>
        <rFont val="Times New Roman"/>
        <family val="1"/>
      </rPr>
      <t>1,719,985</t>
    </r>
    <r>
      <rPr>
        <sz val="10"/>
        <rFont val="華康中明體"/>
        <family val="3"/>
      </rPr>
      <t>元，水資源作業基金其他長期負債－應計退休金負債</t>
    </r>
    <r>
      <rPr>
        <sz val="10"/>
        <rFont val="Times New Roman"/>
        <family val="1"/>
      </rPr>
      <t>262,304,409</t>
    </r>
    <r>
      <rPr>
        <sz val="10"/>
        <rFont val="華康中明體"/>
        <family val="3"/>
      </rPr>
      <t xml:space="preserve">元及
</t>
    </r>
    <r>
      <rPr>
        <sz val="10"/>
        <rFont val="Times New Roman"/>
        <family val="1"/>
      </rPr>
      <t xml:space="preserve">   </t>
    </r>
    <r>
      <rPr>
        <sz val="10"/>
        <rFont val="華康中明體"/>
        <family val="3"/>
      </rPr>
      <t>交通作業基金應付債券折價</t>
    </r>
    <r>
      <rPr>
        <sz val="10"/>
        <rFont val="Times New Roman"/>
        <family val="1"/>
      </rPr>
      <t>672,086,290</t>
    </r>
    <r>
      <rPr>
        <sz val="10"/>
        <rFont val="華康中明體"/>
        <family val="3"/>
      </rPr>
      <t xml:space="preserve">元之數。
  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</si>
</sst>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#,##0.00_);_(* &quot;…&quot;_);_(@_)"/>
    <numFmt numFmtId="177" formatCode="_(* #,##0.00_);_(* #,##0.00_);_(* &quot;&quot;_);_(@_)"/>
    <numFmt numFmtId="178" formatCode="_(&quot;(US$ &quot;\ #,##0.00&quot;)&quot;_);_(* #,##0.00_);_(* &quot;…&quot;_);_(@_)"/>
    <numFmt numFmtId="179" formatCode="_(* #,##0.00_);_(&quot;–&quot;* #,##0.00_);_(* &quot;&quot;_);_(@_)"/>
    <numFmt numFmtId="180" formatCode="_(* #,##0.00_);_(* \(#,##0.00\);_(* &quot;-&quot;??_);_(@_)"/>
    <numFmt numFmtId="181" formatCode="_(* #,##0.00_);_(&quot;–&quot;* #,##0.00_);_(* &quot;…&quot;_);_(@_)"/>
  </numFmts>
  <fonts count="3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sz val="9"/>
      <name val="新細明體"/>
      <family val="1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12"/>
      <name val="新細明體"/>
      <family val="1"/>
    </font>
    <font>
      <b/>
      <sz val="28"/>
      <name val="華康粗明體"/>
      <family val="3"/>
    </font>
    <font>
      <sz val="9"/>
      <name val="細明體"/>
      <family val="3"/>
    </font>
    <font>
      <b/>
      <sz val="10"/>
      <color indexed="12"/>
      <name val="華康粗明體"/>
      <family val="3"/>
    </font>
    <font>
      <b/>
      <sz val="12"/>
      <name val="Courier"/>
      <family val="3"/>
    </font>
    <font>
      <sz val="23"/>
      <name val="新細明體"/>
      <family val="1"/>
    </font>
    <font>
      <sz val="22"/>
      <name val="華康粗明體"/>
      <family val="3"/>
    </font>
    <font>
      <sz val="12"/>
      <name val="Times New Roman"/>
      <family val="1"/>
    </font>
    <font>
      <sz val="10"/>
      <name val="華康粗明體"/>
      <family val="3"/>
    </font>
    <font>
      <sz val="16"/>
      <name val="華康粗明體"/>
      <family val="3"/>
    </font>
    <font>
      <sz val="16"/>
      <name val="Times New Roman"/>
      <family val="1"/>
    </font>
    <font>
      <sz val="16"/>
      <name val="新細明體"/>
      <family val="1"/>
    </font>
    <font>
      <sz val="12"/>
      <name val="華康粗明體"/>
      <family val="3"/>
    </font>
    <font>
      <sz val="11"/>
      <name val="華康粗明體"/>
      <family val="3"/>
    </font>
    <font>
      <sz val="10"/>
      <name val="Times New Roman"/>
      <family val="1"/>
    </font>
    <font>
      <sz val="10"/>
      <color indexed="12"/>
      <name val="新細明體"/>
      <family val="1"/>
    </font>
    <font>
      <sz val="10"/>
      <name val="華康中明體"/>
      <family val="3"/>
    </font>
    <font>
      <sz val="10"/>
      <name val="華康特粗明體"/>
      <family val="3"/>
    </font>
    <font>
      <sz val="11"/>
      <name val="華康特粗明體"/>
      <family val="3"/>
    </font>
    <font>
      <sz val="10"/>
      <name val="細明體"/>
      <family val="3"/>
    </font>
    <font>
      <sz val="12"/>
      <name val="細明體"/>
      <family val="3"/>
    </font>
    <font>
      <sz val="13"/>
      <name val="華康楷書體W5"/>
      <family val="3"/>
    </font>
    <font>
      <sz val="10"/>
      <name val="華康細明體(P)"/>
      <family val="1"/>
    </font>
    <font>
      <sz val="14"/>
      <name val="華康特粗明體"/>
      <family val="3"/>
    </font>
    <font>
      <sz val="14"/>
      <name val="Times New Roman"/>
      <family val="1"/>
    </font>
    <font>
      <sz val="10"/>
      <color indexed="8"/>
      <name val="華康中明體"/>
      <family val="3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39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 vertical="center"/>
    </xf>
    <xf numFmtId="39" fontId="1" fillId="2" borderId="0" xfId="16" applyFont="1" applyFill="1" applyAlignment="1" applyProtection="1" quotePrefix="1">
      <alignment horizontal="left" vertical="center"/>
      <protection/>
    </xf>
    <xf numFmtId="0" fontId="1" fillId="2" borderId="0" xfId="16" applyNumberFormat="1" applyFont="1" applyFill="1" applyBorder="1" applyAlignment="1" applyProtection="1">
      <alignment horizontal="distributed" vertical="center"/>
      <protection/>
    </xf>
    <xf numFmtId="0" fontId="1" fillId="2" borderId="0" xfId="16" applyNumberFormat="1" applyFont="1" applyFill="1" applyBorder="1" applyAlignment="1" applyProtection="1">
      <alignment horizontal="center" vertical="center"/>
      <protection/>
    </xf>
    <xf numFmtId="0" fontId="1" fillId="2" borderId="0" xfId="16" applyNumberFormat="1" applyFont="1" applyFill="1" applyBorder="1" applyAlignment="1" applyProtection="1">
      <alignment vertical="center"/>
      <protection/>
    </xf>
    <xf numFmtId="0" fontId="1" fillId="2" borderId="0" xfId="16" applyNumberFormat="1" applyFont="1" applyFill="1" applyAlignment="1" applyProtection="1">
      <alignment vertical="center"/>
      <protection/>
    </xf>
    <xf numFmtId="39" fontId="0" fillId="2" borderId="0" xfId="16" applyFont="1" applyFill="1" applyBorder="1" applyAlignment="1" applyProtection="1">
      <alignment horizontal="right" vertical="center"/>
      <protection/>
    </xf>
    <xf numFmtId="0" fontId="0" fillId="0" borderId="0" xfId="15" applyFont="1" applyAlignment="1" applyProtection="1">
      <alignment vertical="center"/>
      <protection/>
    </xf>
    <xf numFmtId="0" fontId="4" fillId="2" borderId="0" xfId="16" applyNumberFormat="1" applyFont="1" applyFill="1" applyAlignment="1" applyProtection="1">
      <alignment horizontal="left" vertical="center"/>
      <protection/>
    </xf>
    <xf numFmtId="0" fontId="5" fillId="2" borderId="0" xfId="16" applyNumberFormat="1" applyFont="1" applyFill="1" applyBorder="1" applyAlignment="1" applyProtection="1">
      <alignment horizontal="distributed" vertical="center"/>
      <protection/>
    </xf>
    <xf numFmtId="0" fontId="6" fillId="2" borderId="0" xfId="16" applyNumberFormat="1" applyFont="1" applyFill="1" applyAlignment="1" applyProtection="1">
      <alignment horizontal="center" vertical="center"/>
      <protection/>
    </xf>
    <xf numFmtId="0" fontId="4" fillId="2" borderId="0" xfId="16" applyNumberFormat="1" applyFont="1" applyFill="1" applyBorder="1" applyAlignment="1" applyProtection="1">
      <alignment horizontal="centerContinuous" vertical="center"/>
      <protection/>
    </xf>
    <xf numFmtId="0" fontId="7" fillId="2" borderId="0" xfId="16" applyNumberFormat="1" applyFont="1" applyFill="1" applyBorder="1" applyAlignment="1" applyProtection="1" quotePrefix="1">
      <alignment horizontal="right" vertical="center"/>
      <protection/>
    </xf>
    <xf numFmtId="0" fontId="7" fillId="2" borderId="0" xfId="16" applyNumberFormat="1" applyFont="1" applyFill="1" applyBorder="1" applyAlignment="1" applyProtection="1" quotePrefix="1">
      <alignment horizontal="left" vertical="center"/>
      <protection/>
    </xf>
    <xf numFmtId="39" fontId="10" fillId="2" borderId="0" xfId="16" applyFont="1" applyFill="1" applyAlignment="1" applyProtection="1">
      <alignment vertical="center"/>
      <protection/>
    </xf>
    <xf numFmtId="0" fontId="4" fillId="2" borderId="0" xfId="16" applyNumberFormat="1" applyFont="1" applyFill="1" applyBorder="1" applyAlignment="1" applyProtection="1">
      <alignment horizontal="right" vertical="center"/>
      <protection/>
    </xf>
    <xf numFmtId="0" fontId="6" fillId="0" borderId="0" xfId="15" applyFont="1" applyAlignment="1" applyProtection="1">
      <alignment vertical="center"/>
      <protection/>
    </xf>
    <xf numFmtId="0" fontId="11" fillId="2" borderId="0" xfId="16" applyNumberFormat="1" applyFont="1" applyFill="1" applyAlignment="1" applyProtection="1" quotePrefix="1">
      <alignment horizontal="left" vertical="center"/>
      <protection/>
    </xf>
    <xf numFmtId="0" fontId="11" fillId="2" borderId="0" xfId="16" applyNumberFormat="1" applyFont="1" applyFill="1" applyBorder="1" applyAlignment="1" applyProtection="1">
      <alignment horizontal="distributed" vertical="center"/>
      <protection/>
    </xf>
    <xf numFmtId="0" fontId="11" fillId="2" borderId="0" xfId="16" applyNumberFormat="1" applyFont="1" applyFill="1" applyAlignment="1" applyProtection="1">
      <alignment horizontal="center" vertical="center"/>
      <protection/>
    </xf>
    <xf numFmtId="0" fontId="12" fillId="2" borderId="0" xfId="16" applyNumberFormat="1" applyFont="1" applyFill="1" applyBorder="1" applyAlignment="1" applyProtection="1" quotePrefix="1">
      <alignment horizontal="right" vertical="center"/>
      <protection/>
    </xf>
    <xf numFmtId="0" fontId="11" fillId="2" borderId="0" xfId="16" applyNumberFormat="1" applyFont="1" applyFill="1" applyBorder="1" applyAlignment="1" applyProtection="1">
      <alignment horizontal="centerContinuous" vertical="center"/>
      <protection/>
    </xf>
    <xf numFmtId="0" fontId="12" fillId="2" borderId="0" xfId="16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>
      <alignment horizontal="right" vertical="center"/>
    </xf>
    <xf numFmtId="0" fontId="12" fillId="2" borderId="0" xfId="16" applyNumberFormat="1" applyFont="1" applyFill="1" applyBorder="1" applyAlignment="1" applyProtection="1" quotePrefix="1">
      <alignment horizontal="left" vertical="center"/>
      <protection/>
    </xf>
    <xf numFmtId="0" fontId="13" fillId="0" borderId="0" xfId="0" applyFont="1" applyAlignment="1">
      <alignment vertical="center"/>
    </xf>
    <xf numFmtId="0" fontId="14" fillId="2" borderId="0" xfId="16" applyNumberFormat="1" applyFont="1" applyFill="1" applyBorder="1" applyAlignment="1" applyProtection="1">
      <alignment horizontal="left" vertical="center"/>
      <protection/>
    </xf>
    <xf numFmtId="0" fontId="14" fillId="2" borderId="0" xfId="16" applyNumberFormat="1" applyFont="1" applyFill="1" applyBorder="1" applyAlignment="1" applyProtection="1">
      <alignment horizontal="distributed" vertical="center"/>
      <protection/>
    </xf>
    <xf numFmtId="0" fontId="14" fillId="2" borderId="0" xfId="16" applyNumberFormat="1" applyFont="1" applyFill="1" applyBorder="1" applyAlignment="1" applyProtection="1">
      <alignment horizontal="center" vertical="center"/>
      <protection/>
    </xf>
    <xf numFmtId="0" fontId="14" fillId="2" borderId="0" xfId="16" applyNumberFormat="1" applyFont="1" applyFill="1" applyBorder="1" applyAlignment="1" applyProtection="1">
      <alignment horizontal="centerContinuous" vertical="center"/>
      <protection/>
    </xf>
    <xf numFmtId="0" fontId="0" fillId="2" borderId="0" xfId="16" applyNumberFormat="1" applyFont="1" applyFill="1" applyBorder="1" applyAlignment="1" applyProtection="1" quotePrefix="1">
      <alignment horizontal="right" vertical="center"/>
      <protection/>
    </xf>
    <xf numFmtId="0" fontId="15" fillId="2" borderId="0" xfId="16" applyNumberFormat="1" applyFont="1" applyFill="1" applyBorder="1" applyAlignment="1" applyProtection="1">
      <alignment horizontal="right" vertical="center"/>
      <protection/>
    </xf>
    <xf numFmtId="0" fontId="16" fillId="2" borderId="0" xfId="16" applyNumberFormat="1" applyFont="1" applyFill="1" applyBorder="1" applyAlignment="1" applyProtection="1" quotePrefix="1">
      <alignment horizontal="left" vertical="center"/>
      <protection/>
    </xf>
    <xf numFmtId="0" fontId="0" fillId="2" borderId="0" xfId="16" applyNumberFormat="1" applyFont="1" applyFill="1" applyBorder="1" applyAlignment="1" applyProtection="1" quotePrefix="1">
      <alignment horizontal="left" vertical="center"/>
      <protection/>
    </xf>
    <xf numFmtId="0" fontId="18" fillId="2" borderId="0" xfId="16" applyNumberFormat="1" applyFont="1" applyFill="1" applyAlignment="1" applyProtection="1">
      <alignment horizontal="centerContinuous" vertical="center"/>
      <protection/>
    </xf>
    <xf numFmtId="0" fontId="14" fillId="2" borderId="0" xfId="16" applyNumberFormat="1" applyFont="1" applyFill="1" applyBorder="1" applyAlignment="1" applyProtection="1" quotePrefix="1">
      <alignment horizontal="right" vertical="center"/>
      <protection/>
    </xf>
    <xf numFmtId="0" fontId="19" fillId="2" borderId="1" xfId="16" applyNumberFormat="1" applyFont="1" applyFill="1" applyBorder="1" applyAlignment="1" applyProtection="1" quotePrefix="1">
      <alignment horizontal="center" vertical="center"/>
      <protection/>
    </xf>
    <xf numFmtId="0" fontId="14" fillId="2" borderId="2" xfId="16" applyNumberFormat="1" applyFont="1" applyFill="1" applyBorder="1" applyAlignment="1" applyProtection="1" quotePrefix="1">
      <alignment horizontal="center" vertical="center"/>
      <protection/>
    </xf>
    <xf numFmtId="0" fontId="14" fillId="2" borderId="2" xfId="16" applyNumberFormat="1" applyFont="1" applyFill="1" applyBorder="1" applyAlignment="1" applyProtection="1">
      <alignment horizontal="center" vertical="center"/>
      <protection/>
    </xf>
    <xf numFmtId="0" fontId="14" fillId="2" borderId="3" xfId="16" applyNumberFormat="1" applyFont="1" applyFill="1" applyBorder="1" applyAlignment="1" applyProtection="1" quotePrefix="1">
      <alignment horizontal="centerContinuous" vertical="center"/>
      <protection/>
    </xf>
    <xf numFmtId="0" fontId="14" fillId="2" borderId="3" xfId="16" applyNumberFormat="1" applyFont="1" applyFill="1" applyBorder="1" applyAlignment="1" applyProtection="1">
      <alignment horizontal="centerContinuous" vertical="center"/>
      <protection/>
    </xf>
    <xf numFmtId="0" fontId="14" fillId="2" borderId="2" xfId="16" applyNumberFormat="1" applyFont="1" applyFill="1" applyBorder="1" applyAlignment="1" applyProtection="1" quotePrefix="1">
      <alignment horizontal="distributed" vertical="center"/>
      <protection/>
    </xf>
    <xf numFmtId="0" fontId="14" fillId="2" borderId="4" xfId="16" applyNumberFormat="1" applyFont="1" applyFill="1" applyBorder="1" applyAlignment="1" applyProtection="1">
      <alignment horizontal="right" vertical="center"/>
      <protection/>
    </xf>
    <xf numFmtId="0" fontId="14" fillId="2" borderId="5" xfId="16" applyNumberFormat="1" applyFont="1" applyFill="1" applyBorder="1" applyAlignment="1" applyProtection="1">
      <alignment horizontal="left" vertical="center"/>
      <protection/>
    </xf>
    <xf numFmtId="0" fontId="14" fillId="2" borderId="6" xfId="16" applyNumberFormat="1" applyFont="1" applyFill="1" applyBorder="1" applyAlignment="1" applyProtection="1" quotePrefix="1">
      <alignment horizontal="center" vertical="center"/>
      <protection/>
    </xf>
    <xf numFmtId="0" fontId="19" fillId="2" borderId="7" xfId="16" applyNumberFormat="1" applyFont="1" applyFill="1" applyBorder="1" applyAlignment="1" applyProtection="1" quotePrefix="1">
      <alignment horizontal="center" vertical="center"/>
      <protection/>
    </xf>
    <xf numFmtId="0" fontId="14" fillId="2" borderId="8" xfId="16" applyNumberFormat="1" applyFont="1" applyFill="1" applyBorder="1" applyAlignment="1" applyProtection="1" quotePrefix="1">
      <alignment horizontal="center" vertical="center"/>
      <protection/>
    </xf>
    <xf numFmtId="0" fontId="14" fillId="2" borderId="8" xfId="16" applyNumberFormat="1" applyFont="1" applyFill="1" applyBorder="1" applyAlignment="1" applyProtection="1" quotePrefix="1">
      <alignment horizontal="center" vertical="center"/>
      <protection/>
    </xf>
    <xf numFmtId="0" fontId="14" fillId="2" borderId="9" xfId="16" applyNumberFormat="1" applyFont="1" applyFill="1" applyBorder="1" applyAlignment="1" applyProtection="1">
      <alignment horizontal="center" vertical="center"/>
      <protection/>
    </xf>
    <xf numFmtId="0" fontId="14" fillId="2" borderId="8" xfId="16" applyNumberFormat="1" applyFont="1" applyFill="1" applyBorder="1" applyAlignment="1" applyProtection="1">
      <alignment horizontal="distributed" vertical="center"/>
      <protection/>
    </xf>
    <xf numFmtId="0" fontId="14" fillId="2" borderId="10" xfId="16" applyNumberFormat="1" applyFont="1" applyFill="1" applyBorder="1" applyAlignment="1" applyProtection="1" quotePrefix="1">
      <alignment horizontal="center" vertical="center"/>
      <protection/>
    </xf>
    <xf numFmtId="0" fontId="14" fillId="2" borderId="11" xfId="16" applyNumberFormat="1" applyFont="1" applyFill="1" applyBorder="1" applyAlignment="1" applyProtection="1" quotePrefix="1">
      <alignment horizontal="center" vertical="center"/>
      <protection/>
    </xf>
    <xf numFmtId="0" fontId="14" fillId="2" borderId="9" xfId="16" applyNumberFormat="1" applyFont="1" applyFill="1" applyBorder="1" applyAlignment="1" applyProtection="1" quotePrefix="1">
      <alignment horizontal="center" vertical="center"/>
      <protection/>
    </xf>
    <xf numFmtId="0" fontId="14" fillId="2" borderId="8" xfId="16" applyNumberFormat="1" applyFont="1" applyFill="1" applyBorder="1" applyAlignment="1" applyProtection="1" quotePrefix="1">
      <alignment horizontal="distributed" vertical="center"/>
      <protection/>
    </xf>
    <xf numFmtId="0" fontId="13" fillId="0" borderId="12" xfId="0" applyFont="1" applyBorder="1" applyAlignment="1">
      <alignment horizontal="center" vertical="center"/>
    </xf>
    <xf numFmtId="39" fontId="19" fillId="2" borderId="13" xfId="16" applyFont="1" applyFill="1" applyBorder="1" applyAlignment="1" applyProtection="1" quotePrefix="1">
      <alignment horizontal="left" vertical="top"/>
      <protection locked="0"/>
    </xf>
    <xf numFmtId="39" fontId="22" fillId="2" borderId="13" xfId="16" applyFont="1" applyFill="1" applyBorder="1" applyAlignment="1" applyProtection="1">
      <alignment horizontal="distributed" vertical="top"/>
      <protection locked="0"/>
    </xf>
    <xf numFmtId="0" fontId="20" fillId="2" borderId="13" xfId="16" applyNumberFormat="1" applyFont="1" applyFill="1" applyBorder="1" applyAlignment="1" applyProtection="1">
      <alignment horizontal="center" vertical="top"/>
      <protection locked="0"/>
    </xf>
    <xf numFmtId="176" fontId="20" fillId="2" borderId="13" xfId="16" applyNumberFormat="1" applyFont="1" applyFill="1" applyBorder="1" applyAlignment="1" applyProtection="1">
      <alignment horizontal="right" vertical="top"/>
      <protection locked="0"/>
    </xf>
    <xf numFmtId="176" fontId="20" fillId="2" borderId="14" xfId="16" applyNumberFormat="1" applyFont="1" applyFill="1" applyBorder="1" applyAlignment="1" applyProtection="1">
      <alignment horizontal="right" vertical="top"/>
      <protection locked="0"/>
    </xf>
    <xf numFmtId="39" fontId="20" fillId="2" borderId="0" xfId="16" applyFont="1" applyFill="1" applyBorder="1" applyAlignment="1" applyProtection="1">
      <alignment vertical="top"/>
      <protection/>
    </xf>
    <xf numFmtId="0" fontId="13" fillId="0" borderId="0" xfId="0" applyFont="1" applyAlignment="1" applyProtection="1">
      <alignment vertical="center"/>
      <protection/>
    </xf>
    <xf numFmtId="39" fontId="19" fillId="2" borderId="13" xfId="16" applyFont="1" applyFill="1" applyBorder="1" applyAlignment="1" applyProtection="1">
      <alignment horizontal="left" vertical="top"/>
      <protection locked="0"/>
    </xf>
    <xf numFmtId="39" fontId="23" fillId="2" borderId="13" xfId="16" applyFont="1" applyFill="1" applyBorder="1" applyAlignment="1" applyProtection="1" quotePrefix="1">
      <alignment horizontal="distributed" vertical="top"/>
      <protection locked="0"/>
    </xf>
    <xf numFmtId="0" fontId="20" fillId="2" borderId="13" xfId="16" applyNumberFormat="1" applyFont="1" applyFill="1" applyBorder="1" applyAlignment="1" applyProtection="1" quotePrefix="1">
      <alignment horizontal="center" vertical="top"/>
      <protection locked="0"/>
    </xf>
    <xf numFmtId="177" fontId="20" fillId="0" borderId="13" xfId="16" applyNumberFormat="1" applyFont="1" applyFill="1" applyBorder="1" applyAlignment="1" applyProtection="1">
      <alignment horizontal="right" vertical="top"/>
      <protection locked="0"/>
    </xf>
    <xf numFmtId="177" fontId="20" fillId="0" borderId="0" xfId="16" applyNumberFormat="1" applyFont="1" applyFill="1" applyBorder="1" applyAlignment="1" applyProtection="1">
      <alignment horizontal="right" vertical="top"/>
      <protection locked="0"/>
    </xf>
    <xf numFmtId="39" fontId="23" fillId="2" borderId="0" xfId="16" applyFont="1" applyFill="1" applyBorder="1" applyAlignment="1" applyProtection="1" quotePrefix="1">
      <alignment horizontal="center" vertical="top"/>
      <protection/>
    </xf>
    <xf numFmtId="39" fontId="24" fillId="2" borderId="13" xfId="16" applyFont="1" applyFill="1" applyBorder="1" applyAlignment="1" applyProtection="1">
      <alignment horizontal="center" vertical="top"/>
      <protection locked="0"/>
    </xf>
    <xf numFmtId="178" fontId="20" fillId="2" borderId="13" xfId="16" applyNumberFormat="1" applyFont="1" applyFill="1" applyBorder="1" applyAlignment="1" applyProtection="1">
      <alignment horizontal="right" vertical="top"/>
      <protection locked="0"/>
    </xf>
    <xf numFmtId="179" fontId="20" fillId="2" borderId="14" xfId="16" applyNumberFormat="1" applyFont="1" applyFill="1" applyBorder="1" applyAlignment="1" applyProtection="1" quotePrefix="1">
      <alignment horizontal="right" vertical="top"/>
      <protection locked="0"/>
    </xf>
    <xf numFmtId="179" fontId="20" fillId="2" borderId="13" xfId="16" applyNumberFormat="1" applyFont="1" applyFill="1" applyBorder="1" applyAlignment="1" applyProtection="1" quotePrefix="1">
      <alignment horizontal="right" vertical="top"/>
      <protection locked="0"/>
    </xf>
    <xf numFmtId="39" fontId="22" fillId="2" borderId="13" xfId="16" applyFont="1" applyFill="1" applyBorder="1" applyAlignment="1" applyProtection="1" quotePrefix="1">
      <alignment horizontal="left" vertical="top" wrapText="1"/>
      <protection locked="0"/>
    </xf>
    <xf numFmtId="39" fontId="25" fillId="2" borderId="13" xfId="16" applyFont="1" applyFill="1" applyBorder="1" applyAlignment="1" applyProtection="1">
      <alignment horizontal="distributed" vertical="top"/>
      <protection locked="0"/>
    </xf>
    <xf numFmtId="39" fontId="23" fillId="2" borderId="13" xfId="16" applyFont="1" applyFill="1" applyBorder="1" applyAlignment="1" applyProtection="1" quotePrefix="1">
      <alignment horizontal="left" vertical="top"/>
      <protection locked="0"/>
    </xf>
    <xf numFmtId="179" fontId="20" fillId="2" borderId="14" xfId="16" applyNumberFormat="1" applyFont="1" applyFill="1" applyBorder="1" applyAlignment="1" applyProtection="1">
      <alignment horizontal="right" vertical="top"/>
      <protection locked="0"/>
    </xf>
    <xf numFmtId="179" fontId="20" fillId="2" borderId="13" xfId="16" applyNumberFormat="1" applyFont="1" applyFill="1" applyBorder="1" applyAlignment="1" applyProtection="1">
      <alignment horizontal="right" vertical="top"/>
      <protection locked="0"/>
    </xf>
    <xf numFmtId="39" fontId="3" fillId="2" borderId="0" xfId="16" applyFont="1" applyFill="1" applyBorder="1" applyAlignment="1" applyProtection="1" quotePrefix="1">
      <alignment horizontal="left" vertical="top"/>
      <protection/>
    </xf>
    <xf numFmtId="39" fontId="22" fillId="2" borderId="13" xfId="16" applyFont="1" applyFill="1" applyBorder="1" applyAlignment="1" applyProtection="1">
      <alignment horizontal="left" vertical="top"/>
      <protection locked="0"/>
    </xf>
    <xf numFmtId="39" fontId="20" fillId="2" borderId="13" xfId="16" applyFont="1" applyFill="1" applyBorder="1" applyAlignment="1" applyProtection="1">
      <alignment horizontal="left" vertical="top"/>
      <protection locked="0"/>
    </xf>
    <xf numFmtId="39" fontId="14" fillId="2" borderId="13" xfId="16" applyFont="1" applyFill="1" applyBorder="1" applyAlignment="1" applyProtection="1" quotePrefix="1">
      <alignment horizontal="left" vertical="top"/>
      <protection locked="0"/>
    </xf>
    <xf numFmtId="39" fontId="20" fillId="2" borderId="13" xfId="16" applyFont="1" applyFill="1" applyBorder="1" applyAlignment="1" applyProtection="1">
      <alignment vertical="top"/>
      <protection locked="0"/>
    </xf>
    <xf numFmtId="39" fontId="22" fillId="2" borderId="13" xfId="16" applyFont="1" applyFill="1" applyBorder="1" applyAlignment="1" applyProtection="1">
      <alignment vertical="top"/>
      <protection locked="0"/>
    </xf>
    <xf numFmtId="179" fontId="20" fillId="2" borderId="13" xfId="19" applyNumberFormat="1" applyFont="1" applyFill="1" applyBorder="1" applyAlignment="1" applyProtection="1" quotePrefix="1">
      <alignment horizontal="right" vertical="top"/>
      <protection locked="0"/>
    </xf>
    <xf numFmtId="39" fontId="26" fillId="2" borderId="13" xfId="16" applyFont="1" applyFill="1" applyBorder="1" applyAlignment="1" applyProtection="1">
      <alignment horizontal="distributed" vertical="top"/>
      <protection locked="0"/>
    </xf>
    <xf numFmtId="39" fontId="20" fillId="2" borderId="14" xfId="16" applyFont="1" applyFill="1" applyBorder="1" applyAlignment="1" applyProtection="1">
      <alignment vertical="top"/>
      <protection/>
    </xf>
    <xf numFmtId="39" fontId="25" fillId="2" borderId="14" xfId="16" applyFont="1" applyFill="1" applyBorder="1" applyAlignment="1" applyProtection="1">
      <alignment vertical="top"/>
      <protection/>
    </xf>
    <xf numFmtId="177" fontId="20" fillId="0" borderId="15" xfId="16" applyNumberFormat="1" applyFont="1" applyFill="1" applyBorder="1" applyAlignment="1" applyProtection="1">
      <alignment horizontal="right" vertical="top"/>
      <protection locked="0"/>
    </xf>
    <xf numFmtId="39" fontId="25" fillId="2" borderId="13" xfId="16" applyFont="1" applyFill="1" applyBorder="1" applyAlignment="1" applyProtection="1">
      <alignment horizontal="distributed" vertical="top" wrapText="1"/>
      <protection locked="0"/>
    </xf>
    <xf numFmtId="39" fontId="19" fillId="2" borderId="13" xfId="16" applyFont="1" applyFill="1" applyBorder="1" applyAlignment="1" applyProtection="1">
      <alignment horizontal="left" vertical="top" wrapText="1"/>
      <protection locked="0"/>
    </xf>
    <xf numFmtId="39" fontId="25" fillId="2" borderId="14" xfId="16" applyFont="1" applyFill="1" applyBorder="1" applyAlignment="1" applyProtection="1">
      <alignment vertical="top" wrapText="1"/>
      <protection/>
    </xf>
    <xf numFmtId="0" fontId="13" fillId="0" borderId="0" xfId="0" applyFont="1" applyBorder="1" applyAlignment="1" applyProtection="1">
      <alignment vertical="center"/>
      <protection/>
    </xf>
    <xf numFmtId="39" fontId="20" fillId="2" borderId="13" xfId="16" applyFont="1" applyFill="1" applyBorder="1" applyAlignment="1" applyProtection="1">
      <alignment horizontal="left" vertical="top" wrapText="1"/>
      <protection locked="0"/>
    </xf>
    <xf numFmtId="39" fontId="24" fillId="2" borderId="13" xfId="16" applyFont="1" applyFill="1" applyBorder="1" applyAlignment="1" applyProtection="1">
      <alignment horizontal="left" vertical="top"/>
      <protection locked="0"/>
    </xf>
    <xf numFmtId="0" fontId="14" fillId="2" borderId="15" xfId="16" applyNumberFormat="1" applyFont="1" applyFill="1" applyBorder="1" applyAlignment="1" applyProtection="1">
      <alignment horizontal="left" vertical="top"/>
      <protection/>
    </xf>
    <xf numFmtId="0" fontId="20" fillId="2" borderId="15" xfId="16" applyNumberFormat="1" applyFont="1" applyFill="1" applyBorder="1" applyAlignment="1" applyProtection="1">
      <alignment horizontal="center" vertical="top"/>
      <protection/>
    </xf>
    <xf numFmtId="39" fontId="22" fillId="2" borderId="16" xfId="16" applyFont="1" applyFill="1" applyBorder="1" applyAlignment="1" applyProtection="1">
      <alignment horizontal="left" vertical="top" wrapText="1"/>
      <protection locked="0"/>
    </xf>
    <xf numFmtId="39" fontId="25" fillId="2" borderId="16" xfId="16" applyFont="1" applyFill="1" applyBorder="1" applyAlignment="1" applyProtection="1">
      <alignment horizontal="distributed" vertical="top"/>
      <protection locked="0"/>
    </xf>
    <xf numFmtId="0" fontId="20" fillId="2" borderId="17" xfId="16" applyNumberFormat="1" applyFont="1" applyFill="1" applyBorder="1" applyAlignment="1" applyProtection="1">
      <alignment horizontal="center" vertical="top"/>
      <protection/>
    </xf>
    <xf numFmtId="177" fontId="20" fillId="0" borderId="16" xfId="16" applyNumberFormat="1" applyFont="1" applyFill="1" applyBorder="1" applyAlignment="1" applyProtection="1">
      <alignment horizontal="right" vertical="top"/>
      <protection locked="0"/>
    </xf>
    <xf numFmtId="177" fontId="20" fillId="0" borderId="18" xfId="16" applyNumberFormat="1" applyFont="1" applyFill="1" applyBorder="1" applyAlignment="1" applyProtection="1">
      <alignment horizontal="right" vertical="top"/>
      <protection locked="0"/>
    </xf>
    <xf numFmtId="39" fontId="20" fillId="2" borderId="19" xfId="16" applyFont="1" applyFill="1" applyBorder="1" applyAlignment="1" applyProtection="1">
      <alignment vertical="top" wrapText="1"/>
      <protection/>
    </xf>
    <xf numFmtId="39" fontId="28" fillId="2" borderId="13" xfId="16" applyFont="1" applyFill="1" applyBorder="1" applyAlignment="1" applyProtection="1">
      <alignment horizontal="left" vertical="top" wrapText="1"/>
      <protection locked="0"/>
    </xf>
    <xf numFmtId="39" fontId="20" fillId="2" borderId="14" xfId="16" applyFont="1" applyFill="1" applyBorder="1" applyAlignment="1" applyProtection="1">
      <alignment vertical="top" wrapText="1"/>
      <protection/>
    </xf>
    <xf numFmtId="181" fontId="20" fillId="0" borderId="13" xfId="0" applyNumberFormat="1" applyFont="1" applyBorder="1" applyAlignment="1" applyProtection="1">
      <alignment horizontal="right" vertical="top"/>
      <protection locked="0"/>
    </xf>
    <xf numFmtId="0" fontId="14" fillId="2" borderId="13" xfId="16" applyNumberFormat="1" applyFont="1" applyFill="1" applyBorder="1" applyAlignment="1" applyProtection="1">
      <alignment horizontal="left" vertical="top" wrapText="1" indent="1"/>
      <protection/>
    </xf>
    <xf numFmtId="0" fontId="20" fillId="2" borderId="13" xfId="16" applyNumberFormat="1" applyFont="1" applyFill="1" applyBorder="1" applyAlignment="1" applyProtection="1">
      <alignment horizontal="center" vertical="top"/>
      <protection/>
    </xf>
    <xf numFmtId="39" fontId="20" fillId="2" borderId="13" xfId="16" applyFont="1" applyFill="1" applyBorder="1" applyAlignment="1" applyProtection="1">
      <alignment vertical="top" wrapText="1"/>
      <protection locked="0"/>
    </xf>
    <xf numFmtId="0" fontId="20" fillId="0" borderId="13" xfId="16" applyNumberFormat="1" applyFont="1" applyFill="1" applyBorder="1" applyAlignment="1" applyProtection="1" quotePrefix="1">
      <alignment horizontal="center" vertical="top"/>
      <protection locked="0"/>
    </xf>
    <xf numFmtId="0" fontId="20" fillId="0" borderId="13" xfId="16" applyNumberFormat="1" applyFont="1" applyFill="1" applyBorder="1" applyAlignment="1" applyProtection="1">
      <alignment horizontal="center" vertical="top"/>
      <protection locked="0"/>
    </xf>
    <xf numFmtId="39" fontId="22" fillId="0" borderId="13" xfId="16" applyFont="1" applyFill="1" applyBorder="1" applyAlignment="1" applyProtection="1">
      <alignment horizontal="distributed" vertical="top"/>
      <protection locked="0"/>
    </xf>
    <xf numFmtId="39" fontId="1" fillId="0" borderId="13" xfId="16" applyFont="1" applyFill="1" applyBorder="1" applyAlignment="1" applyProtection="1">
      <alignment horizontal="left" vertical="top"/>
      <protection locked="0"/>
    </xf>
    <xf numFmtId="39" fontId="20" fillId="0" borderId="0" xfId="16" applyFont="1" applyFill="1" applyBorder="1" applyAlignment="1" applyProtection="1">
      <alignment vertical="top"/>
      <protection/>
    </xf>
    <xf numFmtId="0" fontId="13" fillId="0" borderId="0" xfId="0" applyFont="1" applyFill="1" applyAlignment="1" applyProtection="1">
      <alignment vertical="center"/>
      <protection/>
    </xf>
    <xf numFmtId="39" fontId="1" fillId="2" borderId="13" xfId="16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 applyProtection="1">
      <alignment vertical="center"/>
      <protection/>
    </xf>
    <xf numFmtId="39" fontId="20" fillId="0" borderId="13" xfId="16" applyFont="1" applyFill="1" applyBorder="1" applyAlignment="1" applyProtection="1">
      <alignment horizontal="left" vertical="top" wrapText="1"/>
      <protection locked="0"/>
    </xf>
    <xf numFmtId="39" fontId="22" fillId="0" borderId="13" xfId="16" applyFont="1" applyFill="1" applyBorder="1" applyAlignment="1" applyProtection="1">
      <alignment vertical="top"/>
      <protection locked="0"/>
    </xf>
    <xf numFmtId="39" fontId="24" fillId="2" borderId="13" xfId="16" applyFont="1" applyFill="1" applyBorder="1" applyAlignment="1" applyProtection="1">
      <alignment horizontal="left" vertical="top" wrapText="1"/>
      <protection locked="0"/>
    </xf>
    <xf numFmtId="39" fontId="20" fillId="0" borderId="14" xfId="16" applyFont="1" applyFill="1" applyBorder="1" applyAlignment="1" applyProtection="1">
      <alignment vertical="top" wrapText="1"/>
      <protection/>
    </xf>
    <xf numFmtId="0" fontId="13" fillId="0" borderId="0" xfId="0" applyFont="1" applyFill="1" applyBorder="1" applyAlignment="1" applyProtection="1">
      <alignment vertical="center"/>
      <protection/>
    </xf>
    <xf numFmtId="39" fontId="23" fillId="2" borderId="13" xfId="16" applyFont="1" applyFill="1" applyBorder="1" applyAlignment="1" applyProtection="1">
      <alignment horizontal="distributed" vertical="top"/>
      <protection locked="0"/>
    </xf>
    <xf numFmtId="39" fontId="23" fillId="2" borderId="0" xfId="16" applyFont="1" applyFill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center"/>
      <protection/>
    </xf>
    <xf numFmtId="39" fontId="20" fillId="2" borderId="16" xfId="16" applyFont="1" applyFill="1" applyBorder="1" applyAlignment="1" applyProtection="1">
      <alignment horizontal="left" vertical="top" wrapText="1"/>
      <protection locked="0"/>
    </xf>
    <xf numFmtId="39" fontId="23" fillId="2" borderId="16" xfId="16" applyFont="1" applyFill="1" applyBorder="1" applyAlignment="1" applyProtection="1">
      <alignment horizontal="distributed" vertical="top"/>
      <protection locked="0"/>
    </xf>
    <xf numFmtId="0" fontId="20" fillId="2" borderId="16" xfId="16" applyNumberFormat="1" applyFont="1" applyFill="1" applyBorder="1" applyAlignment="1" applyProtection="1">
      <alignment horizontal="center" vertical="top"/>
      <protection locked="0"/>
    </xf>
    <xf numFmtId="39" fontId="20" fillId="2" borderId="18" xfId="16" applyFont="1" applyFill="1" applyBorder="1" applyAlignment="1" applyProtection="1">
      <alignment vertical="top"/>
      <protection/>
    </xf>
    <xf numFmtId="176" fontId="20" fillId="2" borderId="0" xfId="16" applyNumberFormat="1" applyFont="1" applyFill="1" applyBorder="1" applyAlignment="1" applyProtection="1">
      <alignment horizontal="right" vertical="top"/>
      <protection locked="0"/>
    </xf>
    <xf numFmtId="39" fontId="29" fillId="2" borderId="16" xfId="16" applyFont="1" applyFill="1" applyBorder="1" applyAlignment="1" applyProtection="1">
      <alignment horizontal="center" wrapText="1"/>
      <protection locked="0"/>
    </xf>
    <xf numFmtId="39" fontId="22" fillId="2" borderId="16" xfId="16" applyFont="1" applyFill="1" applyBorder="1" applyAlignment="1" applyProtection="1">
      <alignment horizontal="distributed"/>
      <protection locked="0"/>
    </xf>
    <xf numFmtId="0" fontId="20" fillId="2" borderId="16" xfId="16" applyNumberFormat="1" applyFont="1" applyFill="1" applyBorder="1" applyAlignment="1" applyProtection="1">
      <alignment horizontal="center"/>
      <protection locked="0"/>
    </xf>
    <xf numFmtId="179" fontId="20" fillId="2" borderId="16" xfId="16" applyNumberFormat="1" applyFont="1" applyFill="1" applyBorder="1" applyAlignment="1" applyProtection="1">
      <alignment horizontal="right"/>
      <protection locked="0"/>
    </xf>
    <xf numFmtId="179" fontId="20" fillId="2" borderId="19" xfId="16" applyNumberFormat="1" applyFont="1" applyFill="1" applyBorder="1" applyAlignment="1" applyProtection="1">
      <alignment horizontal="right"/>
      <protection locked="0"/>
    </xf>
    <xf numFmtId="39" fontId="20" fillId="2" borderId="19" xfId="16" applyFont="1" applyFill="1" applyBorder="1" applyAlignment="1" applyProtection="1">
      <alignment/>
      <protection/>
    </xf>
    <xf numFmtId="39" fontId="29" fillId="2" borderId="0" xfId="16" applyFont="1" applyFill="1" applyBorder="1" applyAlignment="1" applyProtection="1">
      <alignment horizontal="center" wrapText="1"/>
      <protection locked="0"/>
    </xf>
    <xf numFmtId="39" fontId="22" fillId="2" borderId="0" xfId="16" applyFont="1" applyFill="1" applyBorder="1" applyAlignment="1" applyProtection="1">
      <alignment horizontal="distributed"/>
      <protection locked="0"/>
    </xf>
    <xf numFmtId="0" fontId="20" fillId="2" borderId="0" xfId="16" applyNumberFormat="1" applyFont="1" applyFill="1" applyBorder="1" applyAlignment="1" applyProtection="1">
      <alignment horizontal="center"/>
      <protection locked="0"/>
    </xf>
    <xf numFmtId="179" fontId="20" fillId="2" borderId="0" xfId="16" applyNumberFormat="1" applyFont="1" applyFill="1" applyBorder="1" applyAlignment="1" applyProtection="1">
      <alignment horizontal="right"/>
      <protection locked="0"/>
    </xf>
    <xf numFmtId="39" fontId="20" fillId="2" borderId="0" xfId="16" applyFont="1" applyFill="1" applyBorder="1" applyAlignment="1" applyProtection="1">
      <alignment/>
      <protection/>
    </xf>
    <xf numFmtId="39" fontId="31" fillId="2" borderId="0" xfId="16" applyFont="1" applyFill="1" applyBorder="1" applyAlignment="1" applyProtection="1">
      <alignment horizontal="justify" vertical="top" wrapText="1"/>
      <protection locked="0"/>
    </xf>
    <xf numFmtId="39" fontId="31" fillId="2" borderId="0" xfId="16" applyFont="1" applyFill="1" applyBorder="1" applyAlignment="1" applyProtection="1">
      <alignment horizontal="justify" vertical="top"/>
      <protection locked="0"/>
    </xf>
    <xf numFmtId="39" fontId="20" fillId="2" borderId="0" xfId="16" applyFont="1" applyFill="1" applyBorder="1" applyAlignment="1" applyProtection="1">
      <alignment horizontal="left" vertical="top" wrapText="1"/>
      <protection locked="0"/>
    </xf>
    <xf numFmtId="39" fontId="22" fillId="2" borderId="0" xfId="16" applyFont="1" applyFill="1" applyBorder="1" applyAlignment="1" applyProtection="1">
      <alignment horizontal="left" vertical="top" wrapText="1"/>
      <protection locked="0"/>
    </xf>
    <xf numFmtId="39" fontId="23" fillId="2" borderId="0" xfId="16" applyFont="1" applyFill="1" applyBorder="1" applyAlignment="1" applyProtection="1">
      <alignment horizontal="left"/>
      <protection locked="0"/>
    </xf>
    <xf numFmtId="0" fontId="0" fillId="0" borderId="0" xfId="15" applyFont="1">
      <alignment/>
      <protection/>
    </xf>
    <xf numFmtId="39" fontId="23" fillId="2" borderId="0" xfId="16" applyFont="1" applyFill="1" applyBorder="1" applyProtection="1">
      <alignment/>
      <protection locked="0"/>
    </xf>
    <xf numFmtId="0" fontId="20" fillId="2" borderId="0" xfId="16" applyNumberFormat="1" applyFont="1" applyFill="1" applyBorder="1" applyProtection="1">
      <alignment/>
      <protection locked="0"/>
    </xf>
    <xf numFmtId="176" fontId="20" fillId="2" borderId="0" xfId="16" applyNumberFormat="1" applyFont="1" applyFill="1" applyBorder="1" applyProtection="1">
      <alignment/>
      <protection locked="0"/>
    </xf>
    <xf numFmtId="39" fontId="20" fillId="2" borderId="0" xfId="16" applyFont="1" applyFill="1" applyBorder="1" applyAlignment="1" applyProtection="1">
      <alignment/>
      <protection locked="0"/>
    </xf>
  </cellXfs>
  <cellStyles count="9">
    <cellStyle name="Normal" xfId="0"/>
    <cellStyle name="一般_R08" xfId="15"/>
    <cellStyle name="一般_長期債務" xfId="16"/>
    <cellStyle name="Comma" xfId="17"/>
    <cellStyle name="Comma [0]" xfId="18"/>
    <cellStyle name="千分位_資本支出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view="pageBreakPreview" zoomScale="60" workbookViewId="0" topLeftCell="A1">
      <selection activeCell="A2" sqref="A2"/>
    </sheetView>
  </sheetViews>
  <sheetFormatPr defaultColWidth="9.00390625" defaultRowHeight="16.5"/>
  <cols>
    <col min="1" max="1" width="30.625" style="146" customWidth="1"/>
    <col min="2" max="2" width="16.25390625" style="136" customWidth="1"/>
    <col min="3" max="3" width="5.625" style="137" customWidth="1"/>
    <col min="4" max="5" width="5.625" style="147" customWidth="1"/>
    <col min="6" max="6" width="24.375" style="148" customWidth="1"/>
    <col min="7" max="7" width="25.375" style="148" customWidth="1"/>
    <col min="8" max="8" width="17.25390625" style="148" customWidth="1"/>
    <col min="9" max="12" width="15.625" style="148" customWidth="1"/>
    <col min="13" max="13" width="19.125" style="148" customWidth="1"/>
    <col min="14" max="14" width="13.00390625" style="149" customWidth="1"/>
    <col min="15" max="16384" width="9.00390625" style="145" customWidth="1"/>
  </cols>
  <sheetData>
    <row r="1" spans="1:14" s="7" customFormat="1" ht="18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5"/>
      <c r="N1" s="6" t="s">
        <v>0</v>
      </c>
    </row>
    <row r="2" spans="1:14" s="16" customFormat="1" ht="36" customHeight="1">
      <c r="A2" s="8"/>
      <c r="B2" s="9"/>
      <c r="C2" s="10"/>
      <c r="D2" s="11"/>
      <c r="E2" s="11"/>
      <c r="F2" s="12"/>
      <c r="G2" s="12" t="s">
        <v>1</v>
      </c>
      <c r="H2" s="13" t="s">
        <v>2</v>
      </c>
      <c r="I2" s="13"/>
      <c r="J2" s="13"/>
      <c r="K2" s="14"/>
      <c r="L2" s="11"/>
      <c r="M2" s="11"/>
      <c r="N2" s="15" t="s">
        <v>3</v>
      </c>
    </row>
    <row r="3" spans="1:14" s="7" customFormat="1" ht="18" customHeight="1">
      <c r="A3" s="17"/>
      <c r="B3" s="18"/>
      <c r="C3" s="19"/>
      <c r="D3" s="20"/>
      <c r="E3" s="21"/>
      <c r="F3" s="22" t="s">
        <v>4</v>
      </c>
      <c r="G3" s="23"/>
      <c r="H3" s="24" t="s">
        <v>5</v>
      </c>
      <c r="I3" s="25"/>
      <c r="J3" s="25"/>
      <c r="K3" s="21"/>
      <c r="L3" s="21"/>
      <c r="M3" s="21"/>
      <c r="N3" s="21"/>
    </row>
    <row r="4" spans="1:14" s="7" customFormat="1" ht="31.5" customHeight="1" thickBot="1">
      <c r="A4" s="26" t="s">
        <v>3</v>
      </c>
      <c r="B4" s="27"/>
      <c r="C4" s="28"/>
      <c r="D4" s="29"/>
      <c r="E4" s="29"/>
      <c r="F4" s="30"/>
      <c r="G4" s="31" t="s">
        <v>6</v>
      </c>
      <c r="H4" s="32" t="s">
        <v>7</v>
      </c>
      <c r="I4" s="33"/>
      <c r="J4" s="33"/>
      <c r="K4" s="29"/>
      <c r="L4" s="34"/>
      <c r="M4" s="34"/>
      <c r="N4" s="35" t="s">
        <v>8</v>
      </c>
    </row>
    <row r="5" spans="1:14" s="7" customFormat="1" ht="30" customHeight="1">
      <c r="A5" s="36" t="s">
        <v>9</v>
      </c>
      <c r="B5" s="37" t="s">
        <v>10</v>
      </c>
      <c r="C5" s="38" t="s">
        <v>11</v>
      </c>
      <c r="D5" s="39" t="s">
        <v>12</v>
      </c>
      <c r="E5" s="40"/>
      <c r="F5" s="41" t="s">
        <v>13</v>
      </c>
      <c r="G5" s="42" t="s">
        <v>14</v>
      </c>
      <c r="H5" s="43" t="s">
        <v>15</v>
      </c>
      <c r="I5" s="40" t="s">
        <v>16</v>
      </c>
      <c r="J5" s="40"/>
      <c r="K5" s="40" t="s">
        <v>17</v>
      </c>
      <c r="L5" s="40"/>
      <c r="M5" s="41" t="s">
        <v>18</v>
      </c>
      <c r="N5" s="44" t="s">
        <v>19</v>
      </c>
    </row>
    <row r="6" spans="1:14" s="7" customFormat="1" ht="30" customHeight="1">
      <c r="A6" s="45"/>
      <c r="B6" s="46"/>
      <c r="C6" s="47" t="s">
        <v>20</v>
      </c>
      <c r="D6" s="48" t="s">
        <v>21</v>
      </c>
      <c r="E6" s="48" t="s">
        <v>22</v>
      </c>
      <c r="F6" s="49" t="s">
        <v>23</v>
      </c>
      <c r="G6" s="50" t="s">
        <v>24</v>
      </c>
      <c r="H6" s="51" t="s">
        <v>25</v>
      </c>
      <c r="I6" s="52" t="s">
        <v>24</v>
      </c>
      <c r="J6" s="52" t="s">
        <v>25</v>
      </c>
      <c r="K6" s="48" t="s">
        <v>26</v>
      </c>
      <c r="L6" s="48" t="s">
        <v>27</v>
      </c>
      <c r="M6" s="53" t="s">
        <v>23</v>
      </c>
      <c r="N6" s="54"/>
    </row>
    <row r="7" spans="1:14" s="61" customFormat="1" ht="11.25" customHeight="1">
      <c r="A7" s="55"/>
      <c r="B7" s="56"/>
      <c r="C7" s="57"/>
      <c r="D7" s="57"/>
      <c r="E7" s="57"/>
      <c r="F7" s="58"/>
      <c r="G7" s="59"/>
      <c r="H7" s="58"/>
      <c r="I7" s="58"/>
      <c r="J7" s="58"/>
      <c r="K7" s="58"/>
      <c r="L7" s="58"/>
      <c r="M7" s="58"/>
      <c r="N7" s="60"/>
    </row>
    <row r="8" spans="1:14" s="61" customFormat="1" ht="21.75" customHeight="1">
      <c r="A8" s="62" t="s">
        <v>28</v>
      </c>
      <c r="B8" s="63"/>
      <c r="C8" s="64"/>
      <c r="D8" s="57"/>
      <c r="E8" s="57"/>
      <c r="F8" s="65">
        <f>F10+F12+F14+F16</f>
        <v>90905200</v>
      </c>
      <c r="G8" s="66"/>
      <c r="H8" s="65"/>
      <c r="I8" s="65"/>
      <c r="J8" s="65"/>
      <c r="K8" s="65">
        <f>K10+K12+K14+K16</f>
        <v>4502965</v>
      </c>
      <c r="L8" s="65">
        <f>L10+L12+L14+L16</f>
        <v>15901358</v>
      </c>
      <c r="M8" s="65">
        <f>F8+H8-J8+K8-L8</f>
        <v>79506807</v>
      </c>
      <c r="N8" s="67"/>
    </row>
    <row r="9" spans="1:14" s="61" customFormat="1" ht="35.25" customHeight="1">
      <c r="A9" s="68"/>
      <c r="B9" s="63"/>
      <c r="C9" s="64"/>
      <c r="D9" s="57"/>
      <c r="E9" s="57"/>
      <c r="F9" s="69">
        <f>F11+F13+F15+F17</f>
        <v>2848174.95</v>
      </c>
      <c r="G9" s="70"/>
      <c r="H9" s="71"/>
      <c r="I9" s="71"/>
      <c r="J9" s="71"/>
      <c r="K9" s="71"/>
      <c r="L9" s="69">
        <f>L11+L13+L15+L17</f>
        <v>474695.76</v>
      </c>
      <c r="M9" s="69">
        <f>M11+M13+M15+M17</f>
        <v>2373479.1900000004</v>
      </c>
      <c r="N9" s="67"/>
    </row>
    <row r="10" spans="1:14" s="61" customFormat="1" ht="35.25" customHeight="1">
      <c r="A10" s="72" t="s">
        <v>29</v>
      </c>
      <c r="B10" s="73" t="s">
        <v>30</v>
      </c>
      <c r="C10" s="57">
        <v>51</v>
      </c>
      <c r="D10" s="57">
        <v>61</v>
      </c>
      <c r="E10" s="57">
        <v>100</v>
      </c>
      <c r="F10" s="65">
        <v>15254890</v>
      </c>
      <c r="G10" s="66"/>
      <c r="H10" s="65"/>
      <c r="I10" s="65"/>
      <c r="J10" s="65"/>
      <c r="K10" s="65">
        <v>755646</v>
      </c>
      <c r="L10" s="65">
        <v>2668422</v>
      </c>
      <c r="M10" s="65">
        <f aca="true" t="shared" si="0" ref="M10:M23">F10+H10-J10+K10-L10</f>
        <v>13342114</v>
      </c>
      <c r="N10" s="60"/>
    </row>
    <row r="11" spans="1:14" s="61" customFormat="1" ht="35.25" customHeight="1">
      <c r="A11" s="74"/>
      <c r="B11" s="56"/>
      <c r="C11" s="57"/>
      <c r="D11" s="57"/>
      <c r="E11" s="57"/>
      <c r="F11" s="69">
        <v>477954.99</v>
      </c>
      <c r="G11" s="75"/>
      <c r="H11" s="76"/>
      <c r="I11" s="76"/>
      <c r="J11" s="76"/>
      <c r="K11" s="76"/>
      <c r="L11" s="69">
        <v>79659.14</v>
      </c>
      <c r="M11" s="69">
        <f t="shared" si="0"/>
        <v>398295.85</v>
      </c>
      <c r="N11" s="60"/>
    </row>
    <row r="12" spans="1:14" s="61" customFormat="1" ht="35.25" customHeight="1">
      <c r="A12" s="72" t="s">
        <v>31</v>
      </c>
      <c r="B12" s="73" t="s">
        <v>30</v>
      </c>
      <c r="C12" s="64">
        <v>51</v>
      </c>
      <c r="D12" s="57">
        <v>61</v>
      </c>
      <c r="E12" s="57">
        <v>100</v>
      </c>
      <c r="F12" s="65">
        <v>14099168</v>
      </c>
      <c r="G12" s="66"/>
      <c r="H12" s="65"/>
      <c r="I12" s="65"/>
      <c r="J12" s="65"/>
      <c r="K12" s="65">
        <v>698399</v>
      </c>
      <c r="L12" s="65">
        <v>2466262</v>
      </c>
      <c r="M12" s="65">
        <f t="shared" si="0"/>
        <v>12331305</v>
      </c>
      <c r="N12" s="77"/>
    </row>
    <row r="13" spans="1:14" s="61" customFormat="1" ht="35.25" customHeight="1">
      <c r="A13" s="78"/>
      <c r="B13" s="56"/>
      <c r="C13" s="57"/>
      <c r="D13" s="57"/>
      <c r="E13" s="57"/>
      <c r="F13" s="69">
        <v>441744.78</v>
      </c>
      <c r="G13" s="75"/>
      <c r="H13" s="76"/>
      <c r="I13" s="76"/>
      <c r="J13" s="76"/>
      <c r="K13" s="76"/>
      <c r="L13" s="69">
        <v>73624.14</v>
      </c>
      <c r="M13" s="69">
        <f t="shared" si="0"/>
        <v>368120.64</v>
      </c>
      <c r="N13" s="60"/>
    </row>
    <row r="14" spans="1:14" s="61" customFormat="1" ht="35.25" customHeight="1">
      <c r="A14" s="79" t="s">
        <v>32</v>
      </c>
      <c r="B14" s="73" t="s">
        <v>30</v>
      </c>
      <c r="C14" s="57">
        <v>51</v>
      </c>
      <c r="D14" s="57">
        <v>61</v>
      </c>
      <c r="E14" s="57">
        <v>100</v>
      </c>
      <c r="F14" s="65">
        <v>27620582</v>
      </c>
      <c r="G14" s="66"/>
      <c r="H14" s="65"/>
      <c r="I14" s="65"/>
      <c r="J14" s="65"/>
      <c r="K14" s="65">
        <v>1368180</v>
      </c>
      <c r="L14" s="65">
        <v>4831458</v>
      </c>
      <c r="M14" s="65">
        <f t="shared" si="0"/>
        <v>24157304</v>
      </c>
      <c r="N14" s="60"/>
    </row>
    <row r="15" spans="1:14" s="61" customFormat="1" ht="35.25" customHeight="1">
      <c r="A15" s="80"/>
      <c r="B15" s="56"/>
      <c r="C15" s="57"/>
      <c r="D15" s="57"/>
      <c r="E15" s="57"/>
      <c r="F15" s="69">
        <v>865387.83</v>
      </c>
      <c r="G15" s="75"/>
      <c r="H15" s="76"/>
      <c r="I15" s="76"/>
      <c r="J15" s="76"/>
      <c r="K15" s="76"/>
      <c r="L15" s="69">
        <v>144231.26</v>
      </c>
      <c r="M15" s="69">
        <f t="shared" si="0"/>
        <v>721156.57</v>
      </c>
      <c r="N15" s="60"/>
    </row>
    <row r="16" spans="1:14" s="61" customFormat="1" ht="35.25" customHeight="1">
      <c r="A16" s="81" t="s">
        <v>33</v>
      </c>
      <c r="B16" s="73" t="s">
        <v>30</v>
      </c>
      <c r="C16" s="57">
        <v>51</v>
      </c>
      <c r="D16" s="57">
        <v>61</v>
      </c>
      <c r="E16" s="57">
        <v>100</v>
      </c>
      <c r="F16" s="65">
        <v>33930560</v>
      </c>
      <c r="G16" s="66"/>
      <c r="H16" s="65"/>
      <c r="I16" s="65"/>
      <c r="J16" s="65"/>
      <c r="K16" s="65">
        <v>1680740</v>
      </c>
      <c r="L16" s="65">
        <v>5935216</v>
      </c>
      <c r="M16" s="65">
        <f t="shared" si="0"/>
        <v>29676084</v>
      </c>
      <c r="N16" s="60"/>
    </row>
    <row r="17" spans="1:14" s="61" customFormat="1" ht="35.25" customHeight="1">
      <c r="A17" s="82"/>
      <c r="B17" s="56"/>
      <c r="C17" s="64"/>
      <c r="D17" s="57"/>
      <c r="E17" s="57"/>
      <c r="F17" s="69">
        <v>1063087.35</v>
      </c>
      <c r="G17" s="75"/>
      <c r="H17" s="76"/>
      <c r="I17" s="83"/>
      <c r="J17" s="76"/>
      <c r="K17" s="83"/>
      <c r="L17" s="69">
        <v>177181.22</v>
      </c>
      <c r="M17" s="69">
        <f t="shared" si="0"/>
        <v>885906.1300000001</v>
      </c>
      <c r="N17" s="60"/>
    </row>
    <row r="18" spans="1:14" s="61" customFormat="1" ht="35.25" customHeight="1">
      <c r="A18" s="62" t="s">
        <v>34</v>
      </c>
      <c r="B18" s="84"/>
      <c r="C18" s="57"/>
      <c r="D18" s="57"/>
      <c r="E18" s="57"/>
      <c r="F18" s="65">
        <f aca="true" t="shared" si="1" ref="F18:L18">SUM(F19:F20)</f>
        <v>152971030608</v>
      </c>
      <c r="G18" s="66">
        <f t="shared" si="1"/>
        <v>9628272548</v>
      </c>
      <c r="H18" s="65">
        <f t="shared" si="1"/>
        <v>5666330609</v>
      </c>
      <c r="I18" s="65">
        <f t="shared" si="1"/>
        <v>23644044913</v>
      </c>
      <c r="J18" s="65">
        <f t="shared" si="1"/>
        <v>23633544402</v>
      </c>
      <c r="K18" s="65">
        <f t="shared" si="1"/>
        <v>500000000</v>
      </c>
      <c r="L18" s="65">
        <f t="shared" si="1"/>
        <v>0</v>
      </c>
      <c r="M18" s="65">
        <f>M19+M20</f>
        <v>135503816815</v>
      </c>
      <c r="N18" s="85"/>
    </row>
    <row r="19" spans="1:14" s="61" customFormat="1" ht="35.25" customHeight="1">
      <c r="A19" s="72" t="s">
        <v>35</v>
      </c>
      <c r="B19" s="73" t="s">
        <v>36</v>
      </c>
      <c r="C19" s="57" t="s">
        <v>37</v>
      </c>
      <c r="D19" s="57">
        <v>92</v>
      </c>
      <c r="E19" s="57">
        <v>123</v>
      </c>
      <c r="F19" s="65">
        <v>119506952257</v>
      </c>
      <c r="G19" s="66">
        <v>0</v>
      </c>
      <c r="H19" s="65">
        <v>0</v>
      </c>
      <c r="I19" s="65">
        <v>16854976913</v>
      </c>
      <c r="J19" s="65">
        <v>16854976913</v>
      </c>
      <c r="K19" s="65"/>
      <c r="L19" s="65"/>
      <c r="M19" s="65">
        <f t="shared" si="0"/>
        <v>102651975344</v>
      </c>
      <c r="N19" s="86"/>
    </row>
    <row r="20" spans="1:14" s="61" customFormat="1" ht="39.75" customHeight="1">
      <c r="A20" s="72" t="s">
        <v>38</v>
      </c>
      <c r="B20" s="73" t="s">
        <v>36</v>
      </c>
      <c r="C20" s="57" t="s">
        <v>37</v>
      </c>
      <c r="D20" s="57">
        <v>89</v>
      </c>
      <c r="E20" s="57">
        <v>99</v>
      </c>
      <c r="F20" s="65">
        <v>33464078351</v>
      </c>
      <c r="G20" s="66">
        <v>9628272548</v>
      </c>
      <c r="H20" s="65">
        <v>5666330609</v>
      </c>
      <c r="I20" s="65">
        <v>6789068000</v>
      </c>
      <c r="J20" s="65">
        <v>6778567489</v>
      </c>
      <c r="K20" s="65">
        <v>500000000</v>
      </c>
      <c r="L20" s="65"/>
      <c r="M20" s="65">
        <f t="shared" si="0"/>
        <v>32851841471</v>
      </c>
      <c r="N20" s="85"/>
    </row>
    <row r="21" spans="1:14" s="61" customFormat="1" ht="39" customHeight="1">
      <c r="A21" s="62" t="s">
        <v>39</v>
      </c>
      <c r="B21" s="84"/>
      <c r="C21" s="57"/>
      <c r="D21" s="57"/>
      <c r="E21" s="57"/>
      <c r="F21" s="65">
        <f aca="true" t="shared" si="2" ref="F21:L21">SUM(F22:F23)</f>
        <v>0</v>
      </c>
      <c r="G21" s="66">
        <f t="shared" si="2"/>
        <v>22700000000</v>
      </c>
      <c r="H21" s="66">
        <f t="shared" si="2"/>
        <v>22700000000</v>
      </c>
      <c r="I21" s="87">
        <f t="shared" si="2"/>
        <v>0</v>
      </c>
      <c r="J21" s="87">
        <f t="shared" si="2"/>
        <v>0</v>
      </c>
      <c r="K21" s="87">
        <f t="shared" si="2"/>
        <v>0</v>
      </c>
      <c r="L21" s="87">
        <f t="shared" si="2"/>
        <v>0</v>
      </c>
      <c r="M21" s="65">
        <f t="shared" si="0"/>
        <v>22700000000</v>
      </c>
      <c r="N21" s="85"/>
    </row>
    <row r="22" spans="1:14" s="61" customFormat="1" ht="35.25" customHeight="1">
      <c r="A22" s="72" t="s">
        <v>40</v>
      </c>
      <c r="B22" s="73" t="s">
        <v>36</v>
      </c>
      <c r="C22" s="57">
        <v>94</v>
      </c>
      <c r="D22" s="57">
        <v>95</v>
      </c>
      <c r="E22" s="57">
        <v>99</v>
      </c>
      <c r="F22" s="65"/>
      <c r="G22" s="66">
        <v>12700000000</v>
      </c>
      <c r="H22" s="65">
        <v>12700000000</v>
      </c>
      <c r="I22" s="65"/>
      <c r="J22" s="65"/>
      <c r="K22" s="65"/>
      <c r="L22" s="65"/>
      <c r="M22" s="65">
        <f t="shared" si="0"/>
        <v>12700000000</v>
      </c>
      <c r="N22" s="86"/>
    </row>
    <row r="23" spans="1:14" s="61" customFormat="1" ht="35.25" customHeight="1">
      <c r="A23" s="72"/>
      <c r="B23" s="88" t="s">
        <v>41</v>
      </c>
      <c r="C23" s="57">
        <v>94</v>
      </c>
      <c r="D23" s="57">
        <v>99</v>
      </c>
      <c r="E23" s="57">
        <v>99</v>
      </c>
      <c r="F23" s="65"/>
      <c r="G23" s="66">
        <v>10000000000</v>
      </c>
      <c r="H23" s="65">
        <v>10000000000</v>
      </c>
      <c r="I23" s="65"/>
      <c r="J23" s="65"/>
      <c r="K23" s="65"/>
      <c r="L23" s="65"/>
      <c r="M23" s="65">
        <f t="shared" si="0"/>
        <v>10000000000</v>
      </c>
      <c r="N23" s="86"/>
    </row>
    <row r="24" spans="1:14" s="91" customFormat="1" ht="42" customHeight="1">
      <c r="A24" s="89" t="s">
        <v>42</v>
      </c>
      <c r="B24" s="56"/>
      <c r="C24" s="57"/>
      <c r="D24" s="57"/>
      <c r="E24" s="57"/>
      <c r="F24" s="65">
        <f>SUM(F25:F25)</f>
        <v>52220000</v>
      </c>
      <c r="G24" s="66"/>
      <c r="H24" s="65"/>
      <c r="I24" s="65">
        <f>SUM(I25:I25)</f>
        <v>0</v>
      </c>
      <c r="J24" s="65">
        <f>SUM(J25:J25)</f>
        <v>0</v>
      </c>
      <c r="K24" s="65"/>
      <c r="L24" s="65"/>
      <c r="M24" s="65">
        <f>F24+H24-J24-L24</f>
        <v>52220000</v>
      </c>
      <c r="N24" s="90"/>
    </row>
    <row r="25" spans="1:14" s="61" customFormat="1" ht="28.5">
      <c r="A25" s="92" t="s">
        <v>43</v>
      </c>
      <c r="B25" s="56" t="s">
        <v>36</v>
      </c>
      <c r="C25" s="64" t="s">
        <v>44</v>
      </c>
      <c r="D25" s="64">
        <v>93</v>
      </c>
      <c r="E25" s="64">
        <v>123</v>
      </c>
      <c r="F25" s="65">
        <v>52220000</v>
      </c>
      <c r="G25" s="66"/>
      <c r="H25" s="65"/>
      <c r="I25" s="65"/>
      <c r="J25" s="65"/>
      <c r="K25" s="65"/>
      <c r="L25" s="65"/>
      <c r="M25" s="65">
        <f>F25+H25-J25+K25-L25</f>
        <v>52220000</v>
      </c>
      <c r="N25" s="85"/>
    </row>
    <row r="26" spans="1:14" s="61" customFormat="1" ht="15.75">
      <c r="A26" s="92"/>
      <c r="B26" s="56"/>
      <c r="C26" s="64"/>
      <c r="D26" s="64"/>
      <c r="E26" s="64"/>
      <c r="F26" s="65"/>
      <c r="G26" s="66"/>
      <c r="H26" s="65"/>
      <c r="I26" s="65"/>
      <c r="J26" s="65"/>
      <c r="K26" s="65"/>
      <c r="L26" s="65"/>
      <c r="M26" s="65"/>
      <c r="N26" s="85"/>
    </row>
    <row r="27" spans="1:14" s="61" customFormat="1" ht="24.75" customHeight="1">
      <c r="A27" s="93" t="s">
        <v>45</v>
      </c>
      <c r="B27" s="94"/>
      <c r="C27" s="95"/>
      <c r="D27" s="95"/>
      <c r="E27" s="95"/>
      <c r="F27" s="65">
        <f aca="true" t="shared" si="3" ref="F27:L27">SUM(F28:F35)</f>
        <v>48132744576</v>
      </c>
      <c r="G27" s="66">
        <f t="shared" si="3"/>
        <v>35775485745</v>
      </c>
      <c r="H27" s="65">
        <f t="shared" si="3"/>
        <v>15080112302</v>
      </c>
      <c r="I27" s="65">
        <f t="shared" si="3"/>
        <v>13926453</v>
      </c>
      <c r="J27" s="65">
        <f t="shared" si="3"/>
        <v>13926453</v>
      </c>
      <c r="K27" s="65">
        <f t="shared" si="3"/>
        <v>0</v>
      </c>
      <c r="L27" s="65">
        <f t="shared" si="3"/>
        <v>1442607667</v>
      </c>
      <c r="M27" s="65">
        <f>F27+H27-J27+K27-L27</f>
        <v>61756322758</v>
      </c>
      <c r="N27" s="90"/>
    </row>
    <row r="28" spans="1:14" s="61" customFormat="1" ht="48.75" customHeight="1" thickBot="1">
      <c r="A28" s="96" t="s">
        <v>46</v>
      </c>
      <c r="B28" s="97" t="s">
        <v>47</v>
      </c>
      <c r="C28" s="98">
        <v>89</v>
      </c>
      <c r="D28" s="98">
        <v>94</v>
      </c>
      <c r="E28" s="98">
        <v>108</v>
      </c>
      <c r="F28" s="99">
        <v>3162133333</v>
      </c>
      <c r="G28" s="100">
        <v>0</v>
      </c>
      <c r="H28" s="99"/>
      <c r="I28" s="99"/>
      <c r="J28" s="99"/>
      <c r="K28" s="99"/>
      <c r="L28" s="99">
        <v>225866667</v>
      </c>
      <c r="M28" s="99">
        <f>F28+H28-J28+K28-L28</f>
        <v>2936266666</v>
      </c>
      <c r="N28" s="101"/>
    </row>
    <row r="29" spans="1:14" s="61" customFormat="1" ht="38.25" customHeight="1">
      <c r="A29" s="102" t="s">
        <v>48</v>
      </c>
      <c r="B29" s="73" t="s">
        <v>49</v>
      </c>
      <c r="C29" s="95" t="s">
        <v>50</v>
      </c>
      <c r="D29" s="95">
        <v>92</v>
      </c>
      <c r="E29" s="95">
        <v>94</v>
      </c>
      <c r="F29" s="65">
        <v>13926453</v>
      </c>
      <c r="G29" s="66"/>
      <c r="H29" s="65"/>
      <c r="I29" s="65">
        <v>13926453</v>
      </c>
      <c r="J29" s="65">
        <v>13926453</v>
      </c>
      <c r="K29" s="65"/>
      <c r="L29" s="65"/>
      <c r="M29" s="65">
        <f aca="true" t="shared" si="4" ref="M29:M35">F29+H29-J29+K29-L29</f>
        <v>0</v>
      </c>
      <c r="N29" s="103"/>
    </row>
    <row r="30" spans="1:14" s="61" customFormat="1" ht="41.25" customHeight="1">
      <c r="A30" s="102" t="s">
        <v>51</v>
      </c>
      <c r="B30" s="73" t="s">
        <v>47</v>
      </c>
      <c r="C30" s="104"/>
      <c r="D30" s="104"/>
      <c r="E30" s="104"/>
      <c r="F30" s="65"/>
      <c r="G30" s="66">
        <v>1477345960</v>
      </c>
      <c r="H30" s="65"/>
      <c r="I30" s="65"/>
      <c r="J30" s="65"/>
      <c r="K30" s="65"/>
      <c r="L30" s="65"/>
      <c r="M30" s="65">
        <f t="shared" si="4"/>
        <v>0</v>
      </c>
      <c r="N30" s="103"/>
    </row>
    <row r="31" spans="1:14" s="61" customFormat="1" ht="40.5" customHeight="1">
      <c r="A31" s="102" t="s">
        <v>52</v>
      </c>
      <c r="B31" s="73" t="s">
        <v>53</v>
      </c>
      <c r="C31" s="95" t="s">
        <v>54</v>
      </c>
      <c r="D31" s="95">
        <v>96</v>
      </c>
      <c r="E31" s="95">
        <v>110</v>
      </c>
      <c r="F31" s="65">
        <v>3480000000</v>
      </c>
      <c r="G31" s="66">
        <v>695903356</v>
      </c>
      <c r="H31" s="65"/>
      <c r="I31" s="65"/>
      <c r="J31" s="65"/>
      <c r="K31" s="65"/>
      <c r="L31" s="65"/>
      <c r="M31" s="65">
        <f t="shared" si="4"/>
        <v>3480000000</v>
      </c>
      <c r="N31" s="103"/>
    </row>
    <row r="32" spans="1:14" s="61" customFormat="1" ht="44.25" customHeight="1">
      <c r="A32" s="102" t="s">
        <v>55</v>
      </c>
      <c r="B32" s="73" t="s">
        <v>56</v>
      </c>
      <c r="C32" s="95">
        <v>92</v>
      </c>
      <c r="D32" s="104"/>
      <c r="E32" s="95">
        <v>97</v>
      </c>
      <c r="F32" s="65">
        <v>347684790</v>
      </c>
      <c r="G32" s="66">
        <v>396000000</v>
      </c>
      <c r="H32" s="65">
        <v>247813302</v>
      </c>
      <c r="I32" s="65"/>
      <c r="J32" s="65"/>
      <c r="K32" s="65"/>
      <c r="L32" s="65">
        <v>0</v>
      </c>
      <c r="M32" s="65">
        <f>F32+H32-J32+K32-L32</f>
        <v>595498092</v>
      </c>
      <c r="N32" s="103"/>
    </row>
    <row r="33" spans="1:14" s="61" customFormat="1" ht="44.25" customHeight="1">
      <c r="A33" s="105" t="s">
        <v>57</v>
      </c>
      <c r="B33" s="73" t="s">
        <v>47</v>
      </c>
      <c r="C33" s="95"/>
      <c r="D33" s="104"/>
      <c r="E33" s="106"/>
      <c r="F33" s="65"/>
      <c r="G33" s="66">
        <v>548937429</v>
      </c>
      <c r="H33" s="65"/>
      <c r="I33" s="65"/>
      <c r="J33" s="65"/>
      <c r="K33" s="65"/>
      <c r="L33" s="65"/>
      <c r="M33" s="65">
        <f t="shared" si="4"/>
        <v>0</v>
      </c>
      <c r="N33" s="103"/>
    </row>
    <row r="34" spans="1:14" s="61" customFormat="1" ht="38.25" customHeight="1">
      <c r="A34" s="105" t="s">
        <v>58</v>
      </c>
      <c r="B34" s="73" t="s">
        <v>47</v>
      </c>
      <c r="C34" s="95">
        <v>94</v>
      </c>
      <c r="D34" s="104"/>
      <c r="E34" s="104"/>
      <c r="F34" s="65"/>
      <c r="G34" s="66">
        <v>219299000</v>
      </c>
      <c r="H34" s="65">
        <v>219299000</v>
      </c>
      <c r="I34" s="65"/>
      <c r="J34" s="65"/>
      <c r="K34" s="65"/>
      <c r="L34" s="65"/>
      <c r="M34" s="65">
        <f t="shared" si="4"/>
        <v>219299000</v>
      </c>
      <c r="N34" s="103"/>
    </row>
    <row r="35" spans="1:14" s="61" customFormat="1" ht="44.25" customHeight="1">
      <c r="A35" s="105" t="s">
        <v>59</v>
      </c>
      <c r="B35" s="73" t="s">
        <v>47</v>
      </c>
      <c r="C35" s="95" t="s">
        <v>60</v>
      </c>
      <c r="D35" s="95" t="s">
        <v>61</v>
      </c>
      <c r="E35" s="95">
        <v>120</v>
      </c>
      <c r="F35" s="65">
        <v>41129000000</v>
      </c>
      <c r="G35" s="66">
        <v>32438000000</v>
      </c>
      <c r="H35" s="65">
        <v>14613000000</v>
      </c>
      <c r="I35" s="65">
        <v>0</v>
      </c>
      <c r="J35" s="65">
        <v>0</v>
      </c>
      <c r="K35" s="65">
        <v>0</v>
      </c>
      <c r="L35" s="65">
        <v>1216741000</v>
      </c>
      <c r="M35" s="65">
        <f t="shared" si="4"/>
        <v>54525259000</v>
      </c>
      <c r="N35" s="103"/>
    </row>
    <row r="36" spans="1:14" s="61" customFormat="1" ht="33" customHeight="1" hidden="1">
      <c r="A36" s="105"/>
      <c r="B36" s="73"/>
      <c r="C36" s="106"/>
      <c r="D36" s="106"/>
      <c r="E36" s="106"/>
      <c r="F36" s="65"/>
      <c r="G36" s="66"/>
      <c r="H36" s="65"/>
      <c r="I36" s="65"/>
      <c r="J36" s="65"/>
      <c r="K36" s="65"/>
      <c r="L36" s="65"/>
      <c r="M36" s="65"/>
      <c r="N36" s="103"/>
    </row>
    <row r="37" spans="1:14" s="61" customFormat="1" ht="22.5" customHeight="1">
      <c r="A37" s="93" t="s">
        <v>62</v>
      </c>
      <c r="B37" s="73"/>
      <c r="C37" s="64"/>
      <c r="D37" s="57"/>
      <c r="E37" s="57"/>
      <c r="F37" s="65">
        <f aca="true" t="shared" si="5" ref="F37:L37">SUM(F38:F38)</f>
        <v>616936131</v>
      </c>
      <c r="G37" s="66">
        <f t="shared" si="5"/>
        <v>0</v>
      </c>
      <c r="H37" s="65">
        <f t="shared" si="5"/>
        <v>0</v>
      </c>
      <c r="I37" s="65">
        <f t="shared" si="5"/>
        <v>616936131</v>
      </c>
      <c r="J37" s="65">
        <f t="shared" si="5"/>
        <v>616936131</v>
      </c>
      <c r="K37" s="65">
        <f t="shared" si="5"/>
        <v>0</v>
      </c>
      <c r="L37" s="65">
        <f t="shared" si="5"/>
        <v>0</v>
      </c>
      <c r="M37" s="65">
        <f>F37+H37-J37+K37-L37</f>
        <v>0</v>
      </c>
      <c r="N37" s="103"/>
    </row>
    <row r="38" spans="1:14" s="61" customFormat="1" ht="33.75" customHeight="1">
      <c r="A38" s="107" t="s">
        <v>63</v>
      </c>
      <c r="B38" s="73" t="s">
        <v>47</v>
      </c>
      <c r="C38" s="108">
        <v>87</v>
      </c>
      <c r="D38" s="108">
        <v>87</v>
      </c>
      <c r="E38" s="109">
        <v>102</v>
      </c>
      <c r="F38" s="65">
        <v>616936131</v>
      </c>
      <c r="G38" s="66"/>
      <c r="H38" s="65"/>
      <c r="I38" s="65">
        <v>616936131</v>
      </c>
      <c r="J38" s="65">
        <v>616936131</v>
      </c>
      <c r="K38" s="65"/>
      <c r="L38" s="65">
        <v>0</v>
      </c>
      <c r="M38" s="65">
        <f>F38+H38-J38+K38-L38</f>
        <v>0</v>
      </c>
      <c r="N38" s="103"/>
    </row>
    <row r="39" spans="1:14" s="61" customFormat="1" ht="17.25" customHeight="1">
      <c r="A39" s="78"/>
      <c r="B39" s="110"/>
      <c r="C39" s="64"/>
      <c r="D39" s="57"/>
      <c r="E39" s="57"/>
      <c r="F39" s="65"/>
      <c r="G39" s="66"/>
      <c r="H39" s="65"/>
      <c r="I39" s="65"/>
      <c r="J39" s="65"/>
      <c r="K39" s="65"/>
      <c r="L39" s="65"/>
      <c r="M39" s="65"/>
      <c r="N39" s="103"/>
    </row>
    <row r="40" spans="1:14" s="61" customFormat="1" ht="22.5" customHeight="1">
      <c r="A40" s="93" t="s">
        <v>64</v>
      </c>
      <c r="B40" s="63"/>
      <c r="C40" s="64"/>
      <c r="D40" s="57"/>
      <c r="E40" s="57"/>
      <c r="F40" s="65">
        <f>SUM(F42:F43)</f>
        <v>208008660000</v>
      </c>
      <c r="G40" s="66">
        <f aca="true" t="shared" si="6" ref="G40:L40">SUM(G42:G43)</f>
        <v>36515388617</v>
      </c>
      <c r="H40" s="65">
        <f t="shared" si="6"/>
        <v>0</v>
      </c>
      <c r="I40" s="65">
        <f t="shared" si="6"/>
        <v>4508660000</v>
      </c>
      <c r="J40" s="65">
        <f t="shared" si="6"/>
        <v>4508660000</v>
      </c>
      <c r="K40" s="65">
        <f t="shared" si="6"/>
        <v>0</v>
      </c>
      <c r="L40" s="65">
        <f t="shared" si="6"/>
        <v>0</v>
      </c>
      <c r="M40" s="65">
        <f>F40+H40-J40+K40-L40</f>
        <v>203500000000</v>
      </c>
      <c r="N40" s="67"/>
    </row>
    <row r="41" spans="1:14" s="113" customFormat="1" ht="34.5" customHeight="1">
      <c r="A41" s="111" t="s">
        <v>65</v>
      </c>
      <c r="B41" s="110" t="s">
        <v>66</v>
      </c>
      <c r="C41" s="109"/>
      <c r="D41" s="109"/>
      <c r="E41" s="109"/>
      <c r="F41" s="65"/>
      <c r="G41" s="66"/>
      <c r="H41" s="65"/>
      <c r="I41" s="65"/>
      <c r="J41" s="65"/>
      <c r="K41" s="65"/>
      <c r="L41" s="65"/>
      <c r="M41" s="65"/>
      <c r="N41" s="112"/>
    </row>
    <row r="42" spans="1:14" s="115" customFormat="1" ht="39" customHeight="1">
      <c r="A42" s="114" t="s">
        <v>67</v>
      </c>
      <c r="B42" s="110"/>
      <c r="C42" s="95" t="s">
        <v>68</v>
      </c>
      <c r="D42" s="109">
        <v>84</v>
      </c>
      <c r="E42" s="109">
        <v>110</v>
      </c>
      <c r="F42" s="65">
        <v>176008660000</v>
      </c>
      <c r="G42" s="66">
        <v>11305730000</v>
      </c>
      <c r="H42" s="65"/>
      <c r="I42" s="65">
        <v>4508660000</v>
      </c>
      <c r="J42" s="65">
        <v>4508660000</v>
      </c>
      <c r="K42" s="65"/>
      <c r="L42" s="65"/>
      <c r="M42" s="65">
        <f>F42+H42-J42+K42-L42</f>
        <v>171500000000</v>
      </c>
      <c r="N42" s="112"/>
    </row>
    <row r="43" spans="1:14" s="115" customFormat="1" ht="53.25" customHeight="1">
      <c r="A43" s="116" t="s">
        <v>69</v>
      </c>
      <c r="B43" s="110"/>
      <c r="C43" s="95" t="s">
        <v>70</v>
      </c>
      <c r="D43" s="109">
        <v>98</v>
      </c>
      <c r="E43" s="109">
        <v>108</v>
      </c>
      <c r="F43" s="65">
        <v>32000000000</v>
      </c>
      <c r="G43" s="66">
        <v>25209658617</v>
      </c>
      <c r="H43" s="65"/>
      <c r="I43" s="65"/>
      <c r="J43" s="65"/>
      <c r="K43" s="65"/>
      <c r="L43" s="65"/>
      <c r="M43" s="65">
        <f>F43+H43-J43+K43-L43</f>
        <v>32000000000</v>
      </c>
      <c r="N43" s="112"/>
    </row>
    <row r="44" spans="1:14" s="113" customFormat="1" ht="18" customHeight="1">
      <c r="A44" s="117"/>
      <c r="B44" s="110"/>
      <c r="C44" s="109"/>
      <c r="D44" s="109"/>
      <c r="E44" s="109"/>
      <c r="F44" s="65"/>
      <c r="G44" s="66"/>
      <c r="H44" s="65"/>
      <c r="I44" s="65"/>
      <c r="J44" s="65"/>
      <c r="K44" s="65"/>
      <c r="L44" s="65"/>
      <c r="M44" s="65"/>
      <c r="N44" s="112"/>
    </row>
    <row r="45" spans="1:14" s="120" customFormat="1" ht="43.5" customHeight="1">
      <c r="A45" s="118" t="s">
        <v>71</v>
      </c>
      <c r="B45" s="110"/>
      <c r="C45" s="109"/>
      <c r="D45" s="109"/>
      <c r="E45" s="109"/>
      <c r="F45" s="65">
        <f>SUM(F46:F49)</f>
        <v>15184446000</v>
      </c>
      <c r="G45" s="66">
        <f aca="true" t="shared" si="7" ref="G45:L45">SUM(G46:G49)</f>
        <v>38240847276</v>
      </c>
      <c r="H45" s="65">
        <f t="shared" si="7"/>
        <v>1450000000</v>
      </c>
      <c r="I45" s="65">
        <f t="shared" si="7"/>
        <v>589000000</v>
      </c>
      <c r="J45" s="65">
        <f t="shared" si="7"/>
        <v>589000000</v>
      </c>
      <c r="K45" s="65">
        <f t="shared" si="7"/>
        <v>0</v>
      </c>
      <c r="L45" s="65">
        <f t="shared" si="7"/>
        <v>0</v>
      </c>
      <c r="M45" s="65">
        <f aca="true" t="shared" si="8" ref="M45:M51">F45+H45-J45+K45-L45</f>
        <v>16045446000</v>
      </c>
      <c r="N45" s="119"/>
    </row>
    <row r="46" spans="1:14" s="123" customFormat="1" ht="37.5" customHeight="1">
      <c r="A46" s="92" t="s">
        <v>72</v>
      </c>
      <c r="B46" s="121" t="s">
        <v>53</v>
      </c>
      <c r="C46" s="57" t="s">
        <v>73</v>
      </c>
      <c r="D46" s="57">
        <v>92</v>
      </c>
      <c r="E46" s="57">
        <v>113</v>
      </c>
      <c r="F46" s="65">
        <v>5687734000</v>
      </c>
      <c r="G46" s="66">
        <v>2436110000</v>
      </c>
      <c r="H46" s="65">
        <v>0</v>
      </c>
      <c r="I46" s="65">
        <v>166000000</v>
      </c>
      <c r="J46" s="65">
        <v>166000000</v>
      </c>
      <c r="K46" s="65">
        <v>0</v>
      </c>
      <c r="L46" s="65">
        <v>0</v>
      </c>
      <c r="M46" s="65">
        <f t="shared" si="8"/>
        <v>5521734000</v>
      </c>
      <c r="N46" s="122"/>
    </row>
    <row r="47" spans="1:14" s="123" customFormat="1" ht="42" customHeight="1">
      <c r="A47" s="92" t="s">
        <v>74</v>
      </c>
      <c r="B47" s="121" t="s">
        <v>53</v>
      </c>
      <c r="C47" s="57" t="s">
        <v>73</v>
      </c>
      <c r="D47" s="57">
        <v>93</v>
      </c>
      <c r="E47" s="57">
        <v>114</v>
      </c>
      <c r="F47" s="65">
        <v>9093263276</v>
      </c>
      <c r="G47" s="66">
        <v>22883736000</v>
      </c>
      <c r="H47" s="65">
        <v>0</v>
      </c>
      <c r="I47" s="65">
        <v>423000000</v>
      </c>
      <c r="J47" s="65">
        <v>423000000</v>
      </c>
      <c r="K47" s="65">
        <v>0</v>
      </c>
      <c r="L47" s="65">
        <v>0</v>
      </c>
      <c r="M47" s="65">
        <f t="shared" si="8"/>
        <v>8670263276</v>
      </c>
      <c r="N47" s="86"/>
    </row>
    <row r="48" spans="1:14" s="61" customFormat="1" ht="39.75" customHeight="1">
      <c r="A48" s="92" t="s">
        <v>75</v>
      </c>
      <c r="B48" s="121" t="s">
        <v>53</v>
      </c>
      <c r="C48" s="57" t="s">
        <v>76</v>
      </c>
      <c r="D48" s="57">
        <v>98</v>
      </c>
      <c r="E48" s="57">
        <v>114</v>
      </c>
      <c r="F48" s="65">
        <v>403448724</v>
      </c>
      <c r="G48" s="66">
        <v>3296625276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f t="shared" si="8"/>
        <v>403448724</v>
      </c>
      <c r="N48" s="77"/>
    </row>
    <row r="49" spans="1:14" s="61" customFormat="1" ht="54" customHeight="1" thickBot="1">
      <c r="A49" s="124" t="s">
        <v>77</v>
      </c>
      <c r="B49" s="125" t="s">
        <v>53</v>
      </c>
      <c r="C49" s="126">
        <v>94</v>
      </c>
      <c r="D49" s="126">
        <v>99</v>
      </c>
      <c r="E49" s="126">
        <v>113</v>
      </c>
      <c r="F49" s="99">
        <v>0</v>
      </c>
      <c r="G49" s="100">
        <v>9624376000</v>
      </c>
      <c r="H49" s="99">
        <v>1450000000</v>
      </c>
      <c r="I49" s="99">
        <v>0</v>
      </c>
      <c r="J49" s="99">
        <v>0</v>
      </c>
      <c r="K49" s="99">
        <v>0</v>
      </c>
      <c r="L49" s="99">
        <v>0</v>
      </c>
      <c r="M49" s="99">
        <f t="shared" si="8"/>
        <v>1450000000</v>
      </c>
      <c r="N49" s="127"/>
    </row>
    <row r="50" spans="1:14" s="61" customFormat="1" ht="45.75" customHeight="1">
      <c r="A50" s="118" t="s">
        <v>78</v>
      </c>
      <c r="B50" s="121"/>
      <c r="C50" s="57"/>
      <c r="D50" s="57"/>
      <c r="E50" s="57"/>
      <c r="F50" s="65">
        <f>SUM(F51)</f>
        <v>28306737764</v>
      </c>
      <c r="G50" s="66">
        <f aca="true" t="shared" si="9" ref="G50:L50">SUM(G51)</f>
        <v>0</v>
      </c>
      <c r="H50" s="65">
        <f t="shared" si="9"/>
        <v>0</v>
      </c>
      <c r="I50" s="65">
        <f t="shared" si="9"/>
        <v>3010520000</v>
      </c>
      <c r="J50" s="65">
        <f t="shared" si="9"/>
        <v>10167723480</v>
      </c>
      <c r="K50" s="65">
        <f t="shared" si="9"/>
        <v>0</v>
      </c>
      <c r="L50" s="65">
        <f t="shared" si="9"/>
        <v>0</v>
      </c>
      <c r="M50" s="65">
        <f t="shared" si="8"/>
        <v>18139014284</v>
      </c>
      <c r="N50" s="60"/>
    </row>
    <row r="51" spans="1:14" s="61" customFormat="1" ht="45" customHeight="1">
      <c r="A51" s="92" t="s">
        <v>79</v>
      </c>
      <c r="B51" s="121" t="s">
        <v>53</v>
      </c>
      <c r="C51" s="57" t="s">
        <v>80</v>
      </c>
      <c r="D51" s="57">
        <v>72</v>
      </c>
      <c r="E51" s="57">
        <v>110</v>
      </c>
      <c r="F51" s="65">
        <v>28306737764</v>
      </c>
      <c r="G51" s="66"/>
      <c r="H51" s="65"/>
      <c r="I51" s="65">
        <v>3010520000</v>
      </c>
      <c r="J51" s="65">
        <v>10167723480</v>
      </c>
      <c r="K51" s="65"/>
      <c r="L51" s="65"/>
      <c r="M51" s="65">
        <f t="shared" si="8"/>
        <v>18139014284</v>
      </c>
      <c r="N51" s="60"/>
    </row>
    <row r="52" spans="1:14" s="61" customFormat="1" ht="45" customHeight="1">
      <c r="A52" s="92"/>
      <c r="B52" s="121"/>
      <c r="C52" s="57"/>
      <c r="D52" s="57"/>
      <c r="E52" s="57"/>
      <c r="F52" s="65"/>
      <c r="G52" s="66"/>
      <c r="H52" s="65"/>
      <c r="I52" s="65"/>
      <c r="J52" s="65"/>
      <c r="K52" s="65"/>
      <c r="L52" s="65"/>
      <c r="M52" s="65"/>
      <c r="N52" s="60"/>
    </row>
    <row r="53" spans="1:14" s="61" customFormat="1" ht="27" customHeight="1">
      <c r="A53" s="92"/>
      <c r="B53" s="121"/>
      <c r="C53" s="57"/>
      <c r="D53" s="57"/>
      <c r="E53" s="57"/>
      <c r="F53" s="65"/>
      <c r="G53" s="66"/>
      <c r="H53" s="65"/>
      <c r="I53" s="65"/>
      <c r="J53" s="65"/>
      <c r="K53" s="65"/>
      <c r="L53" s="65"/>
      <c r="M53" s="65"/>
      <c r="N53" s="60"/>
    </row>
    <row r="54" spans="1:14" s="61" customFormat="1" ht="27" customHeight="1">
      <c r="A54" s="92"/>
      <c r="B54" s="121"/>
      <c r="C54" s="57"/>
      <c r="D54" s="57"/>
      <c r="E54" s="57"/>
      <c r="F54" s="65"/>
      <c r="G54" s="66"/>
      <c r="H54" s="65"/>
      <c r="I54" s="65"/>
      <c r="J54" s="65"/>
      <c r="K54" s="65"/>
      <c r="L54" s="65"/>
      <c r="M54" s="65"/>
      <c r="N54" s="60"/>
    </row>
    <row r="55" spans="1:14" s="61" customFormat="1" ht="45" customHeight="1">
      <c r="A55" s="92"/>
      <c r="B55" s="121"/>
      <c r="C55" s="57"/>
      <c r="D55" s="57"/>
      <c r="E55" s="57"/>
      <c r="F55" s="65"/>
      <c r="G55" s="66"/>
      <c r="H55" s="65"/>
      <c r="I55" s="65"/>
      <c r="J55" s="65"/>
      <c r="K55" s="65"/>
      <c r="L55" s="65"/>
      <c r="M55" s="65"/>
      <c r="N55" s="60"/>
    </row>
    <row r="56" spans="1:14" s="61" customFormat="1" ht="45" customHeight="1">
      <c r="A56" s="92"/>
      <c r="B56" s="121"/>
      <c r="C56" s="57"/>
      <c r="D56" s="57"/>
      <c r="E56" s="57"/>
      <c r="F56" s="65"/>
      <c r="G56" s="66"/>
      <c r="H56" s="65"/>
      <c r="I56" s="65"/>
      <c r="J56" s="65"/>
      <c r="K56" s="65"/>
      <c r="L56" s="65"/>
      <c r="M56" s="65"/>
      <c r="N56" s="60"/>
    </row>
    <row r="57" spans="1:14" s="61" customFormat="1" ht="45" customHeight="1">
      <c r="A57" s="92"/>
      <c r="B57" s="121"/>
      <c r="C57" s="57"/>
      <c r="D57" s="57"/>
      <c r="E57" s="57"/>
      <c r="F57" s="65"/>
      <c r="G57" s="66"/>
      <c r="H57" s="65"/>
      <c r="I57" s="65"/>
      <c r="J57" s="65"/>
      <c r="K57" s="65"/>
      <c r="L57" s="65"/>
      <c r="M57" s="65"/>
      <c r="N57" s="60"/>
    </row>
    <row r="58" spans="1:14" s="61" customFormat="1" ht="45" customHeight="1">
      <c r="A58" s="92"/>
      <c r="B58" s="121"/>
      <c r="C58" s="57"/>
      <c r="D58" s="57"/>
      <c r="E58" s="57"/>
      <c r="F58" s="65"/>
      <c r="G58" s="66"/>
      <c r="H58" s="65"/>
      <c r="I58" s="65"/>
      <c r="J58" s="65"/>
      <c r="K58" s="65"/>
      <c r="L58" s="65"/>
      <c r="M58" s="65"/>
      <c r="N58" s="60"/>
    </row>
    <row r="59" spans="1:14" s="61" customFormat="1" ht="45" customHeight="1">
      <c r="A59" s="92"/>
      <c r="B59" s="121"/>
      <c r="C59" s="57"/>
      <c r="D59" s="57"/>
      <c r="E59" s="57"/>
      <c r="F59" s="65"/>
      <c r="G59" s="66"/>
      <c r="H59" s="65"/>
      <c r="I59" s="65"/>
      <c r="J59" s="65"/>
      <c r="K59" s="65"/>
      <c r="L59" s="65"/>
      <c r="M59" s="65"/>
      <c r="N59" s="60"/>
    </row>
    <row r="60" spans="1:14" s="61" customFormat="1" ht="45" customHeight="1">
      <c r="A60" s="92"/>
      <c r="B60" s="121"/>
      <c r="C60" s="57"/>
      <c r="D60" s="57"/>
      <c r="E60" s="57"/>
      <c r="F60" s="65"/>
      <c r="G60" s="66"/>
      <c r="H60" s="65"/>
      <c r="I60" s="65"/>
      <c r="J60" s="65"/>
      <c r="K60" s="65"/>
      <c r="L60" s="65"/>
      <c r="M60" s="65"/>
      <c r="N60" s="60"/>
    </row>
    <row r="61" spans="1:14" s="61" customFormat="1" ht="45" customHeight="1">
      <c r="A61" s="92"/>
      <c r="B61" s="121"/>
      <c r="C61" s="57"/>
      <c r="D61" s="57"/>
      <c r="E61" s="57"/>
      <c r="F61" s="65"/>
      <c r="G61" s="66"/>
      <c r="H61" s="65"/>
      <c r="I61" s="65"/>
      <c r="J61" s="65"/>
      <c r="K61" s="65"/>
      <c r="L61" s="65"/>
      <c r="M61" s="65"/>
      <c r="N61" s="60"/>
    </row>
    <row r="62" spans="1:14" s="61" customFormat="1" ht="45" customHeight="1">
      <c r="A62" s="92"/>
      <c r="B62" s="121"/>
      <c r="C62" s="57"/>
      <c r="D62" s="57"/>
      <c r="E62" s="57"/>
      <c r="F62" s="65"/>
      <c r="G62" s="66"/>
      <c r="H62" s="65"/>
      <c r="I62" s="65"/>
      <c r="J62" s="65"/>
      <c r="K62" s="65"/>
      <c r="L62" s="65"/>
      <c r="M62" s="65"/>
      <c r="N62" s="60"/>
    </row>
    <row r="63" spans="1:14" s="61" customFormat="1" ht="45" customHeight="1">
      <c r="A63" s="92"/>
      <c r="B63" s="121"/>
      <c r="C63" s="57"/>
      <c r="D63" s="57"/>
      <c r="E63" s="57"/>
      <c r="F63" s="76"/>
      <c r="G63" s="128"/>
      <c r="H63" s="58"/>
      <c r="I63" s="76"/>
      <c r="J63" s="76"/>
      <c r="K63" s="58"/>
      <c r="L63" s="58"/>
      <c r="M63" s="76"/>
      <c r="N63" s="60"/>
    </row>
    <row r="64" spans="1:14" s="61" customFormat="1" ht="38.25" customHeight="1" thickBot="1">
      <c r="A64" s="129" t="s">
        <v>81</v>
      </c>
      <c r="B64" s="130"/>
      <c r="C64" s="131"/>
      <c r="D64" s="131"/>
      <c r="E64" s="131"/>
      <c r="F64" s="132">
        <f>F8+F18+F21+F24+F27+F37+F40+F45+F50</f>
        <v>453363680279</v>
      </c>
      <c r="G64" s="133">
        <f aca="true" t="shared" si="10" ref="G64:M64">G8+G18+G21+G24+G27+G37+G40+G45+G50</f>
        <v>142859994186</v>
      </c>
      <c r="H64" s="132">
        <f t="shared" si="10"/>
        <v>44896442911</v>
      </c>
      <c r="I64" s="132">
        <f t="shared" si="10"/>
        <v>32383087497</v>
      </c>
      <c r="J64" s="132">
        <f t="shared" si="10"/>
        <v>39529790466</v>
      </c>
      <c r="K64" s="132">
        <f t="shared" si="10"/>
        <v>504502965</v>
      </c>
      <c r="L64" s="132">
        <f t="shared" si="10"/>
        <v>1458509025</v>
      </c>
      <c r="M64" s="132">
        <f t="shared" si="10"/>
        <v>457776326664</v>
      </c>
      <c r="N64" s="134"/>
    </row>
    <row r="65" spans="1:14" s="91" customFormat="1" ht="3.75" customHeight="1">
      <c r="A65" s="135"/>
      <c r="B65" s="136"/>
      <c r="C65" s="137"/>
      <c r="D65" s="137"/>
      <c r="E65" s="137"/>
      <c r="F65" s="138"/>
      <c r="G65" s="138"/>
      <c r="H65" s="138"/>
      <c r="I65" s="138"/>
      <c r="J65" s="138"/>
      <c r="K65" s="138"/>
      <c r="L65" s="138"/>
      <c r="M65" s="138"/>
      <c r="N65" s="139"/>
    </row>
    <row r="66" spans="1:14" s="91" customFormat="1" ht="92.25" customHeight="1">
      <c r="A66" s="140" t="s">
        <v>82</v>
      </c>
      <c r="B66" s="141"/>
      <c r="C66" s="141"/>
      <c r="D66" s="141"/>
      <c r="E66" s="141"/>
      <c r="F66" s="141"/>
      <c r="G66" s="141"/>
      <c r="H66" s="142" t="s">
        <v>83</v>
      </c>
      <c r="I66" s="143"/>
      <c r="J66" s="143"/>
      <c r="K66" s="143"/>
      <c r="L66" s="143"/>
      <c r="M66" s="143"/>
      <c r="N66" s="143"/>
    </row>
    <row r="67" spans="1:14" ht="25.5" customHeight="1">
      <c r="A67" s="144"/>
      <c r="B67" s="144"/>
      <c r="C67" s="144"/>
      <c r="D67" s="144"/>
      <c r="E67" s="144"/>
      <c r="F67" s="144"/>
      <c r="G67" s="144"/>
      <c r="H67" s="143"/>
      <c r="I67" s="143"/>
      <c r="J67" s="143"/>
      <c r="K67" s="143"/>
      <c r="L67" s="143"/>
      <c r="M67" s="143"/>
      <c r="N67" s="143"/>
    </row>
    <row r="68" spans="8:14" ht="16.5">
      <c r="H68" s="143"/>
      <c r="I68" s="143"/>
      <c r="J68" s="143"/>
      <c r="K68" s="143"/>
      <c r="L68" s="143"/>
      <c r="M68" s="143"/>
      <c r="N68" s="143"/>
    </row>
    <row r="69" spans="8:14" ht="16.5">
      <c r="H69" s="143"/>
      <c r="I69" s="143"/>
      <c r="J69" s="143"/>
      <c r="K69" s="143"/>
      <c r="L69" s="143"/>
      <c r="M69" s="143"/>
      <c r="N69" s="143"/>
    </row>
  </sheetData>
  <mergeCells count="9">
    <mergeCell ref="N5:N6"/>
    <mergeCell ref="A66:G66"/>
    <mergeCell ref="H66:N69"/>
    <mergeCell ref="A67:G67"/>
    <mergeCell ref="H2:J2"/>
    <mergeCell ref="F3:G3"/>
    <mergeCell ref="H3:J3"/>
    <mergeCell ref="A5:A6"/>
    <mergeCell ref="B5:B6"/>
  </mergeCells>
  <printOptions/>
  <pageMargins left="0.5511811023622047" right="0.5511811023622047" top="0.984251968503937" bottom="0.984251968503937" header="0.5118110236220472" footer="0.5118110236220472"/>
  <pageSetup orientation="portrait" paperSize="9" scale="80" r:id="rId1"/>
  <rowBreaks count="2" manualBreakCount="2">
    <brk id="28" max="13" man="1"/>
    <brk id="49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cp:lastPrinted>2006-05-03T03:24:26Z</cp:lastPrinted>
  <dcterms:created xsi:type="dcterms:W3CDTF">2006-05-03T03:17:22Z</dcterms:created>
  <dcterms:modified xsi:type="dcterms:W3CDTF">2006-05-03T03:25:00Z</dcterms:modified>
  <cp:category/>
  <cp:version/>
  <cp:contentType/>
  <cp:contentStatus/>
</cp:coreProperties>
</file>