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0"/>
  </bookViews>
  <sheets>
    <sheet name="收支" sheetId="1" r:id="rId1"/>
    <sheet name="餘絀撥補" sheetId="2" r:id="rId2"/>
    <sheet name="現金流量" sheetId="3" r:id="rId3"/>
    <sheet name="平衡表" sheetId="4" r:id="rId4"/>
  </sheets>
  <definedNames>
    <definedName name="_xlnm.Print_Area" localSheetId="3">'平衡表'!$A$1:$F$22</definedName>
    <definedName name="_xlnm.Print_Area" localSheetId="0">'收支'!$A$1:$D$28</definedName>
    <definedName name="_xlnm.Print_Area" localSheetId="1">'餘絀撥補'!$A$1:$D$28</definedName>
  </definedNames>
  <calcPr fullCalcOnLoad="1"/>
</workbook>
</file>

<file path=xl/sharedStrings.xml><?xml version="1.0" encoding="utf-8"?>
<sst xmlns="http://schemas.openxmlformats.org/spreadsheetml/2006/main" count="119" uniqueCount="113">
  <si>
    <t>本年度決算數</t>
  </si>
  <si>
    <t>％</t>
  </si>
  <si>
    <t>餘絀</t>
  </si>
  <si>
    <t>資產</t>
  </si>
  <si>
    <t>負債</t>
  </si>
  <si>
    <t>國家金融安定基金收支餘絀決算表</t>
  </si>
  <si>
    <t>原列決算數</t>
  </si>
  <si>
    <t>國家金融安定基金餘絀撥補決算表</t>
  </si>
  <si>
    <t>　　前期未分配賸餘</t>
  </si>
  <si>
    <t>　　公積轉列數</t>
  </si>
  <si>
    <t>　　填補累積短絀</t>
  </si>
  <si>
    <t>　　提存公積</t>
  </si>
  <si>
    <t>　　賸餘撥充基金數</t>
  </si>
  <si>
    <t>　　解繳國庫淨額</t>
  </si>
  <si>
    <t>　　其他依法分配數</t>
  </si>
  <si>
    <t xml:space="preserve">    本期短絀</t>
  </si>
  <si>
    <t xml:space="preserve">    前期待填補之短絀</t>
  </si>
  <si>
    <t>　　撥用賸餘</t>
  </si>
  <si>
    <t>　　撥用公積</t>
  </si>
  <si>
    <t>　　折減基金</t>
  </si>
  <si>
    <t>　　國庫撥款</t>
  </si>
  <si>
    <t>決算核定數</t>
  </si>
  <si>
    <t xml:space="preserve">    未實現有價證券跌價損失</t>
  </si>
  <si>
    <t xml:space="preserve">    長期股權投資損失</t>
  </si>
  <si>
    <t>項            目</t>
  </si>
  <si>
    <t>科        目</t>
  </si>
  <si>
    <t>決算核定數</t>
  </si>
  <si>
    <t xml:space="preserve">    利息費用</t>
  </si>
  <si>
    <t xml:space="preserve">    提存投資損失特別準備</t>
  </si>
  <si>
    <t xml:space="preserve">    手續費用</t>
  </si>
  <si>
    <t xml:space="preserve">    管理及總務費用</t>
  </si>
  <si>
    <t>本期賸餘(短絀-)</t>
  </si>
  <si>
    <r>
      <t>註：累計期貨合約損失</t>
    </r>
    <r>
      <rPr>
        <sz val="14"/>
        <color indexed="8"/>
        <rFont val="Times New Roman"/>
        <family val="1"/>
      </rPr>
      <t>916,043,161</t>
    </r>
    <r>
      <rPr>
        <sz val="14"/>
        <color indexed="8"/>
        <rFont val="標楷體"/>
        <family val="4"/>
      </rPr>
      <t>元，係包括已平倉損失</t>
    </r>
    <r>
      <rPr>
        <sz val="14"/>
        <color indexed="8"/>
        <rFont val="Times New Roman"/>
        <family val="1"/>
      </rPr>
      <t>878,163,161</t>
    </r>
    <r>
      <rPr>
        <sz val="14"/>
        <color indexed="8"/>
        <rFont val="標楷體"/>
        <family val="4"/>
      </rPr>
      <t>元及未平倉損失</t>
    </r>
    <r>
      <rPr>
        <sz val="14"/>
        <color indexed="8"/>
        <rFont val="Times New Roman"/>
        <family val="1"/>
      </rPr>
      <t>37,880,000</t>
    </r>
    <r>
      <rPr>
        <sz val="14"/>
        <color indexed="8"/>
        <rFont val="標楷體"/>
        <family val="4"/>
      </rPr>
      <t>元。</t>
    </r>
  </si>
  <si>
    <r>
      <t xml:space="preserve">        </t>
    </r>
    <r>
      <rPr>
        <sz val="14"/>
        <color indexed="8"/>
        <rFont val="標楷體"/>
        <family val="4"/>
      </rPr>
      <t>茲依財務會計準則「金融商品之揭露」公報之規定，揭露上開未平倉損失內容如次：</t>
    </r>
  </si>
  <si>
    <t>國家金融安定基金現金流量決算表</t>
  </si>
  <si>
    <t>國家金融安定基金平衡表</t>
  </si>
  <si>
    <t>科           目</t>
  </si>
  <si>
    <t>　　本期賸餘</t>
  </si>
  <si>
    <r>
      <t>註：</t>
    </r>
    <r>
      <rPr>
        <b/>
        <sz val="9"/>
        <color indexed="8"/>
        <rFont val="標楷體"/>
        <family val="4"/>
      </rPr>
      <t>1</t>
    </r>
    <r>
      <rPr>
        <b/>
        <sz val="9"/>
        <color indexed="8"/>
        <rFont val="Times New Roman"/>
        <family val="1"/>
      </rPr>
      <t>.</t>
    </r>
    <r>
      <rPr>
        <b/>
        <sz val="9"/>
        <color indexed="8"/>
        <rFont val="華康粗明體"/>
        <family val="3"/>
      </rPr>
      <t>本表係採現金及約當現金基礎，包括現金及自投資日起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華康粗明體"/>
        <family val="3"/>
      </rPr>
      <t>個月內到期或清償之債權證券。</t>
    </r>
  </si>
  <si>
    <r>
      <t>　　</t>
    </r>
    <r>
      <rPr>
        <b/>
        <sz val="9"/>
        <color indexed="8"/>
        <rFont val="標楷體"/>
        <family val="4"/>
      </rPr>
      <t>2</t>
    </r>
    <r>
      <rPr>
        <b/>
        <sz val="9"/>
        <color indexed="8"/>
        <rFont val="華康粗明體"/>
        <family val="3"/>
      </rPr>
      <t>.本表「調整非現金項目」欄所列，包括提存呆帳、醫療折讓及短絀、折舊及折耗、攤銷、兌換短絀（賸餘－）、 處理資
      產短絀（賸餘－）、債務整理短絀（賸餘－）、其他、流動資產淨減（淨增－）、流動負債淨增（淨減－）。</t>
    </r>
  </si>
  <si>
    <t>業務活動之現金流量</t>
  </si>
  <si>
    <t xml:space="preserve">    本期賸餘(短絀-)</t>
  </si>
  <si>
    <t xml:space="preserve">    調整非現金項目</t>
  </si>
  <si>
    <t>投資活動之現金流量</t>
  </si>
  <si>
    <t>融資活動之現金流量</t>
  </si>
  <si>
    <t xml:space="preserve">    增加長期借款</t>
  </si>
  <si>
    <t xml:space="preserve">    增加基金、公積及填補短絀</t>
  </si>
  <si>
    <t xml:space="preserve">    減少長期借款</t>
  </si>
  <si>
    <t>現金及約當現金淨增(淨減-)</t>
  </si>
  <si>
    <t>期初現金及約當現金</t>
  </si>
  <si>
    <t>期末現金及約當現金</t>
  </si>
  <si>
    <t>修  正  數</t>
  </si>
  <si>
    <t>決    算    數</t>
  </si>
  <si>
    <t>項                      目</t>
  </si>
  <si>
    <t>金    額</t>
  </si>
  <si>
    <t>業務收入</t>
  </si>
  <si>
    <t xml:space="preserve">    未實現有價證券增值利益</t>
  </si>
  <si>
    <t xml:space="preserve">    股利收入</t>
  </si>
  <si>
    <t xml:space="preserve">    利息收入</t>
  </si>
  <si>
    <r>
      <t xml:space="preserve">        </t>
    </r>
    <r>
      <rPr>
        <sz val="11"/>
        <color indexed="8"/>
        <rFont val="華康粗明體"/>
        <family val="3"/>
      </rPr>
      <t>其他業務收入</t>
    </r>
  </si>
  <si>
    <r>
      <t>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配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之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部</t>
    </r>
  </si>
  <si>
    <r>
      <t>未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配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賸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餘</t>
    </r>
  </si>
  <si>
    <r>
      <t>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餘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部</t>
    </r>
  </si>
  <si>
    <r>
      <t>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部</t>
    </r>
  </si>
  <si>
    <r>
      <t>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部</t>
    </r>
  </si>
  <si>
    <r>
      <t>待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絀</t>
    </r>
  </si>
  <si>
    <r>
      <t xml:space="preserve">    </t>
    </r>
    <r>
      <rPr>
        <b/>
        <sz val="12"/>
        <color indexed="8"/>
        <rFont val="華康粗明體"/>
        <family val="3"/>
      </rPr>
      <t>業務活動之淨現金流入(流出-)</t>
    </r>
  </si>
  <si>
    <r>
      <t xml:space="preserve">    </t>
    </r>
    <r>
      <rPr>
        <b/>
        <sz val="12"/>
        <color indexed="8"/>
        <rFont val="華康粗明體"/>
        <family val="3"/>
      </rPr>
      <t>投資活動之淨現金流入(流出-)</t>
    </r>
  </si>
  <si>
    <r>
      <t xml:space="preserve">    </t>
    </r>
    <r>
      <rPr>
        <b/>
        <sz val="12"/>
        <color indexed="8"/>
        <rFont val="華康粗明體"/>
        <family val="3"/>
      </rPr>
      <t>融資活動之淨現金流入(流出-)</t>
    </r>
  </si>
  <si>
    <t>匯率變動影響數</t>
  </si>
  <si>
    <t>科        目</t>
  </si>
  <si>
    <r>
      <t>　累積餘絀</t>
    </r>
    <r>
      <rPr>
        <b/>
        <sz val="13"/>
        <color indexed="8"/>
        <rFont val="Times New Roman"/>
        <family val="1"/>
      </rPr>
      <t>(-)</t>
    </r>
  </si>
  <si>
    <t>　其他負債</t>
  </si>
  <si>
    <t>　流動負債</t>
  </si>
  <si>
    <t>　權益調整</t>
  </si>
  <si>
    <t xml:space="preserve">  流動資產</t>
  </si>
  <si>
    <t xml:space="preserve">   銀行存款</t>
  </si>
  <si>
    <t xml:space="preserve">   應收款項</t>
  </si>
  <si>
    <t xml:space="preserve">   應收利息</t>
  </si>
  <si>
    <t xml:space="preserve"> 　應付費用</t>
  </si>
  <si>
    <t>　 應付利息</t>
  </si>
  <si>
    <t>　 長期借款</t>
  </si>
  <si>
    <t xml:space="preserve"> 累積短絀</t>
  </si>
  <si>
    <t xml:space="preserve"> 累積賸餘</t>
  </si>
  <si>
    <t xml:space="preserve">                                            中華民國96年度              單位：新臺幣元                  </t>
  </si>
  <si>
    <t xml:space="preserve">    事業投資收入</t>
  </si>
  <si>
    <t>業務成本及費用</t>
  </si>
  <si>
    <t>　　事業投資損失</t>
  </si>
  <si>
    <t>單位：新臺幣元</t>
  </si>
  <si>
    <t>單位：新臺幣元</t>
  </si>
  <si>
    <t xml:space="preserve">              　                     </t>
  </si>
  <si>
    <t>中華民國96年度</t>
  </si>
  <si>
    <t xml:space="preserve">中華民國96年度  </t>
  </si>
  <si>
    <t xml:space="preserve">    增加流動金融資產</t>
  </si>
  <si>
    <t xml:space="preserve">    增加長期投資</t>
  </si>
  <si>
    <t>單位：新臺幣元</t>
  </si>
  <si>
    <t xml:space="preserve">  中華民國96年12月31日</t>
  </si>
  <si>
    <t xml:space="preserve">   流動金融資產</t>
  </si>
  <si>
    <t xml:space="preserve">   其他應收款</t>
  </si>
  <si>
    <t xml:space="preserve">   長期投資</t>
  </si>
  <si>
    <t xml:space="preserve">   備供出售金融資
   產－流動</t>
  </si>
  <si>
    <t xml:space="preserve">   備供出售金融資
   產評價調整－流
   動</t>
  </si>
  <si>
    <t xml:space="preserve">   以成本衡量之金
   融資產－非流動</t>
  </si>
  <si>
    <t xml:space="preserve">   以成本衡量之金
   融資產評價調整
   －非流動</t>
  </si>
  <si>
    <t>　長期負債</t>
  </si>
  <si>
    <t>　 投資損失特別
   準備</t>
  </si>
  <si>
    <t xml:space="preserve"> 金融商品未實
 現餘絀</t>
  </si>
  <si>
    <t>註：依據「國家金融安定基金設置及管理條例」第13條規定，本基金不受預算法有關規定之限制，故無預算列數。</t>
  </si>
  <si>
    <t xml:space="preserve">    減少長期投資</t>
  </si>
  <si>
    <r>
      <t xml:space="preserve">    </t>
    </r>
    <r>
      <rPr>
        <sz val="11"/>
        <color indexed="12"/>
        <rFont val="華康粗明體"/>
        <family val="3"/>
      </rPr>
      <t>減少流動金融資產</t>
    </r>
  </si>
  <si>
    <t>淨值</t>
  </si>
  <si>
    <t>合計</t>
  </si>
  <si>
    <t xml:space="preserve">  投  資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</si>
</sst>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</numFmts>
  <fonts count="37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b/>
      <sz val="20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b/>
      <sz val="10"/>
      <color indexed="8"/>
      <name val="華康粗明體"/>
      <family val="3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Times New Roman"/>
      <family val="1"/>
    </font>
    <font>
      <b/>
      <sz val="9"/>
      <color indexed="8"/>
      <name val="華康粗明體"/>
      <family val="3"/>
    </font>
    <font>
      <b/>
      <sz val="9"/>
      <color indexed="8"/>
      <name val="標楷體"/>
      <family val="4"/>
    </font>
    <font>
      <b/>
      <sz val="9"/>
      <color indexed="8"/>
      <name val="Times New Roman"/>
      <family val="1"/>
    </font>
    <font>
      <sz val="9"/>
      <color indexed="8"/>
      <name val="華康粗明體"/>
      <family val="3"/>
    </font>
    <font>
      <sz val="20"/>
      <color indexed="8"/>
      <name val="新細明體"/>
      <family val="1"/>
    </font>
    <font>
      <sz val="12"/>
      <color indexed="8"/>
      <name val="華康粗明體"/>
      <family val="3"/>
    </font>
    <font>
      <sz val="10"/>
      <color indexed="8"/>
      <name val="Times New Roman"/>
      <family val="1"/>
    </font>
    <font>
      <b/>
      <sz val="12"/>
      <color indexed="8"/>
      <name val="華康粗明體"/>
      <family val="3"/>
    </font>
    <font>
      <sz val="11"/>
      <color indexed="8"/>
      <name val="華康粗明體"/>
      <family val="3"/>
    </font>
    <font>
      <b/>
      <sz val="11"/>
      <color indexed="8"/>
      <name val="華康粗明體"/>
      <family val="3"/>
    </font>
    <font>
      <sz val="10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12"/>
      <name val="華康粗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wrapText="1" indent="2"/>
    </xf>
    <xf numFmtId="176" fontId="12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center"/>
    </xf>
    <xf numFmtId="0" fontId="12" fillId="0" borderId="0" xfId="15" applyFont="1">
      <alignment/>
      <protection/>
    </xf>
    <xf numFmtId="0" fontId="19" fillId="0" borderId="0" xfId="0" applyFont="1" applyBorder="1" applyAlignment="1" applyProtection="1" quotePrefix="1">
      <alignment horizontal="righ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9" fontId="9" fillId="0" borderId="0" xfId="0" applyNumberFormat="1" applyFont="1" applyBorder="1" applyAlignment="1" applyProtection="1">
      <alignment vertical="center"/>
      <protection/>
    </xf>
    <xf numFmtId="190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0" fontId="12" fillId="0" borderId="0" xfId="15" applyFont="1" applyProtection="1">
      <alignment/>
      <protection/>
    </xf>
    <xf numFmtId="0" fontId="14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15" applyFont="1" applyAlignment="1" applyProtection="1">
      <alignment vertical="center"/>
      <protection/>
    </xf>
    <xf numFmtId="0" fontId="17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1" fontId="14" fillId="0" borderId="2" xfId="0" applyNumberFormat="1" applyFont="1" applyBorder="1" applyAlignment="1" applyProtection="1">
      <alignment/>
      <protection/>
    </xf>
    <xf numFmtId="0" fontId="13" fillId="0" borderId="0" xfId="15" applyFont="1" applyAlignment="1" applyProtection="1">
      <alignment horizontal="center" vertical="center"/>
      <protection/>
    </xf>
    <xf numFmtId="0" fontId="14" fillId="0" borderId="0" xfId="15" applyFont="1" applyAlignment="1" applyProtection="1">
      <alignment horizontal="center" vertical="center"/>
      <protection/>
    </xf>
    <xf numFmtId="0" fontId="12" fillId="0" borderId="0" xfId="15" applyFont="1" applyAlignment="1" applyProtection="1">
      <alignment horizontal="center" vertical="center"/>
      <protection/>
    </xf>
    <xf numFmtId="191" fontId="9" fillId="0" borderId="3" xfId="0" applyNumberFormat="1" applyFont="1" applyBorder="1" applyAlignment="1">
      <alignment vertical="center"/>
    </xf>
    <xf numFmtId="191" fontId="29" fillId="0" borderId="3" xfId="0" applyNumberFormat="1" applyFont="1" applyBorder="1" applyAlignment="1">
      <alignment vertical="center"/>
    </xf>
    <xf numFmtId="191" fontId="9" fillId="0" borderId="4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191" fontId="29" fillId="0" borderId="0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0" fillId="0" borderId="6" xfId="0" applyFont="1" applyBorder="1" applyAlignment="1" applyProtection="1">
      <alignment horizontal="center" vertical="center"/>
      <protection/>
    </xf>
    <xf numFmtId="41" fontId="30" fillId="0" borderId="7" xfId="0" applyNumberFormat="1" applyFont="1" applyBorder="1" applyAlignment="1" applyProtection="1">
      <alignment horizontal="center" vertical="center"/>
      <protection/>
    </xf>
    <xf numFmtId="41" fontId="30" fillId="0" borderId="8" xfId="0" applyNumberFormat="1" applyFont="1" applyBorder="1" applyAlignment="1" applyProtection="1">
      <alignment horizontal="center" vertical="center"/>
      <protection/>
    </xf>
    <xf numFmtId="0" fontId="30" fillId="0" borderId="4" xfId="0" applyFont="1" applyBorder="1" applyAlignment="1" applyProtection="1">
      <alignment horizontal="left" vertical="center"/>
      <protection/>
    </xf>
    <xf numFmtId="191" fontId="9" fillId="0" borderId="9" xfId="0" applyNumberFormat="1" applyFont="1" applyBorder="1" applyAlignment="1" applyProtection="1">
      <alignment horizontal="right" vertical="center"/>
      <protection/>
    </xf>
    <xf numFmtId="191" fontId="9" fillId="0" borderId="10" xfId="0" applyNumberFormat="1" applyFont="1" applyBorder="1" applyAlignment="1" applyProtection="1">
      <alignment horizontal="right" vertical="center"/>
      <protection/>
    </xf>
    <xf numFmtId="191" fontId="29" fillId="0" borderId="1" xfId="0" applyNumberFormat="1" applyFont="1" applyBorder="1" applyAlignment="1" applyProtection="1">
      <alignment horizontal="right" vertical="center"/>
      <protection locked="0"/>
    </xf>
    <xf numFmtId="191" fontId="29" fillId="0" borderId="3" xfId="0" applyNumberFormat="1" applyFont="1" applyBorder="1" applyAlignment="1" applyProtection="1">
      <alignment horizontal="right" vertical="center"/>
      <protection locked="0"/>
    </xf>
    <xf numFmtId="191" fontId="29" fillId="0" borderId="11" xfId="0" applyNumberFormat="1" applyFont="1" applyBorder="1" applyAlignment="1" applyProtection="1">
      <alignment horizontal="right" vertical="center"/>
      <protection/>
    </xf>
    <xf numFmtId="191" fontId="29" fillId="0" borderId="1" xfId="0" applyNumberFormat="1" applyFont="1" applyBorder="1" applyAlignment="1" applyProtection="1">
      <alignment horizontal="right" vertical="center"/>
      <protection/>
    </xf>
    <xf numFmtId="191" fontId="29" fillId="0" borderId="3" xfId="0" applyNumberFormat="1" applyFont="1" applyBorder="1" applyAlignment="1" applyProtection="1">
      <alignment horizontal="right" vertical="center"/>
      <protection/>
    </xf>
    <xf numFmtId="191" fontId="9" fillId="0" borderId="1" xfId="0" applyNumberFormat="1" applyFont="1" applyBorder="1" applyAlignment="1" applyProtection="1">
      <alignment horizontal="right" vertical="center"/>
      <protection/>
    </xf>
    <xf numFmtId="191" fontId="9" fillId="0" borderId="11" xfId="0" applyNumberFormat="1" applyFont="1" applyBorder="1" applyAlignment="1" applyProtection="1">
      <alignment horizontal="right" vertical="center"/>
      <protection/>
    </xf>
    <xf numFmtId="191" fontId="33" fillId="0" borderId="0" xfId="0" applyNumberFormat="1" applyFont="1" applyAlignment="1" applyProtection="1">
      <alignment horizontal="right" vertical="center"/>
      <protection/>
    </xf>
    <xf numFmtId="191" fontId="9" fillId="0" borderId="12" xfId="0" applyNumberFormat="1" applyFont="1" applyBorder="1" applyAlignment="1" applyProtection="1">
      <alignment horizontal="right" vertical="center"/>
      <protection/>
    </xf>
    <xf numFmtId="191" fontId="9" fillId="0" borderId="5" xfId="0" applyNumberFormat="1" applyFont="1" applyBorder="1" applyAlignment="1" applyProtection="1">
      <alignment horizontal="right" vertical="center"/>
      <protection/>
    </xf>
    <xf numFmtId="0" fontId="30" fillId="0" borderId="6" xfId="15" applyFont="1" applyBorder="1" applyAlignment="1" applyProtection="1">
      <alignment horizontal="center" vertical="center"/>
      <protection/>
    </xf>
    <xf numFmtId="0" fontId="30" fillId="0" borderId="7" xfId="15" applyFont="1" applyBorder="1" applyAlignment="1" applyProtection="1">
      <alignment horizontal="center" vertical="center"/>
      <protection/>
    </xf>
    <xf numFmtId="0" fontId="31" fillId="0" borderId="3" xfId="15" applyFont="1" applyBorder="1" applyAlignment="1" applyProtection="1">
      <alignment horizontal="left" vertical="center"/>
      <protection/>
    </xf>
    <xf numFmtId="0" fontId="32" fillId="0" borderId="3" xfId="15" applyFont="1" applyBorder="1" applyAlignment="1" applyProtection="1">
      <alignment horizontal="left" vertical="center"/>
      <protection/>
    </xf>
    <xf numFmtId="0" fontId="31" fillId="0" borderId="3" xfId="15" applyFont="1" applyBorder="1" applyAlignment="1" applyProtection="1">
      <alignment vertical="center"/>
      <protection/>
    </xf>
    <xf numFmtId="0" fontId="30" fillId="0" borderId="13" xfId="15" applyFont="1" applyBorder="1" applyAlignment="1" applyProtection="1">
      <alignment horizontal="left" vertical="center"/>
      <protection/>
    </xf>
    <xf numFmtId="0" fontId="30" fillId="0" borderId="3" xfId="15" applyFont="1" applyBorder="1" applyAlignment="1" applyProtection="1">
      <alignment horizontal="left" vertical="center"/>
      <protection/>
    </xf>
    <xf numFmtId="0" fontId="30" fillId="0" borderId="4" xfId="15" applyFont="1" applyBorder="1" applyAlignment="1" applyProtection="1">
      <alignment horizontal="left" vertical="center"/>
      <protection/>
    </xf>
    <xf numFmtId="191" fontId="9" fillId="0" borderId="1" xfId="15" applyNumberFormat="1" applyFont="1" applyBorder="1" applyAlignment="1" applyProtection="1">
      <alignment horizontal="right" vertical="center"/>
      <protection/>
    </xf>
    <xf numFmtId="191" fontId="9" fillId="0" borderId="3" xfId="0" applyNumberFormat="1" applyFont="1" applyBorder="1" applyAlignment="1" applyProtection="1">
      <alignment horizontal="right" vertical="center"/>
      <protection/>
    </xf>
    <xf numFmtId="191" fontId="9" fillId="0" borderId="11" xfId="15" applyNumberFormat="1" applyFont="1" applyBorder="1" applyAlignment="1" applyProtection="1">
      <alignment horizontal="right" vertical="center"/>
      <protection/>
    </xf>
    <xf numFmtId="191" fontId="29" fillId="0" borderId="1" xfId="15" applyNumberFormat="1" applyFont="1" applyBorder="1" applyAlignment="1" applyProtection="1">
      <alignment horizontal="right" vertical="center"/>
      <protection locked="0"/>
    </xf>
    <xf numFmtId="191" fontId="29" fillId="0" borderId="11" xfId="15" applyNumberFormat="1" applyFont="1" applyBorder="1" applyAlignment="1" applyProtection="1">
      <alignment horizontal="right" vertical="center"/>
      <protection/>
    </xf>
    <xf numFmtId="191" fontId="29" fillId="0" borderId="1" xfId="15" applyNumberFormat="1" applyFont="1" applyBorder="1" applyAlignment="1" applyProtection="1">
      <alignment horizontal="right" vertical="center"/>
      <protection/>
    </xf>
    <xf numFmtId="191" fontId="29" fillId="0" borderId="0" xfId="0" applyNumberFormat="1" applyFont="1" applyBorder="1" applyAlignment="1" applyProtection="1">
      <alignment horizontal="right" vertical="center"/>
      <protection/>
    </xf>
    <xf numFmtId="191" fontId="9" fillId="0" borderId="12" xfId="15" applyNumberFormat="1" applyFont="1" applyBorder="1" applyAlignment="1" applyProtection="1">
      <alignment horizontal="right" vertical="center"/>
      <protection/>
    </xf>
    <xf numFmtId="191" fontId="9" fillId="0" borderId="5" xfId="15" applyNumberFormat="1" applyFont="1" applyBorder="1" applyAlignment="1" applyProtection="1">
      <alignment horizontal="right" vertical="center"/>
      <protection/>
    </xf>
    <xf numFmtId="0" fontId="30" fillId="0" borderId="8" xfId="15" applyFont="1" applyBorder="1" applyAlignment="1" applyProtection="1">
      <alignment horizontal="center" vertical="center"/>
      <protection/>
    </xf>
    <xf numFmtId="0" fontId="30" fillId="0" borderId="13" xfId="15" applyFont="1" applyBorder="1" applyAlignment="1" applyProtection="1">
      <alignment vertical="center"/>
      <protection/>
    </xf>
    <xf numFmtId="0" fontId="28" fillId="0" borderId="3" xfId="15" applyFont="1" applyBorder="1" applyAlignment="1" applyProtection="1">
      <alignment vertical="center"/>
      <protection/>
    </xf>
    <xf numFmtId="0" fontId="30" fillId="0" borderId="3" xfId="15" applyFont="1" applyBorder="1" applyAlignment="1" applyProtection="1">
      <alignment vertical="center"/>
      <protection/>
    </xf>
    <xf numFmtId="0" fontId="28" fillId="0" borderId="3" xfId="15" applyFont="1" applyBorder="1" applyAlignment="1" applyProtection="1">
      <alignment horizontal="left" vertical="center"/>
      <protection/>
    </xf>
    <xf numFmtId="0" fontId="30" fillId="0" borderId="4" xfId="15" applyFont="1" applyBorder="1" applyAlignment="1" applyProtection="1">
      <alignment vertical="center"/>
      <protection/>
    </xf>
    <xf numFmtId="191" fontId="29" fillId="0" borderId="10" xfId="15" applyNumberFormat="1" applyFont="1" applyBorder="1" applyAlignment="1" applyProtection="1">
      <alignment horizontal="right" vertical="center"/>
      <protection/>
    </xf>
    <xf numFmtId="191" fontId="29" fillId="0" borderId="11" xfId="0" applyNumberFormat="1" applyFont="1" applyBorder="1" applyAlignment="1" applyProtection="1">
      <alignment horizontal="right" vertical="center"/>
      <protection locked="0"/>
    </xf>
    <xf numFmtId="191" fontId="29" fillId="0" borderId="11" xfId="15" applyNumberFormat="1" applyFont="1" applyBorder="1" applyAlignment="1" applyProtection="1">
      <alignment horizontal="right" vertical="center"/>
      <protection locked="0"/>
    </xf>
    <xf numFmtId="191" fontId="9" fillId="0" borderId="11" xfId="0" applyNumberFormat="1" applyFont="1" applyBorder="1" applyAlignment="1" applyProtection="1">
      <alignment horizontal="right" vertical="center"/>
      <protection locked="0"/>
    </xf>
    <xf numFmtId="191" fontId="9" fillId="0" borderId="11" xfId="15" applyNumberFormat="1" applyFont="1" applyBorder="1" applyAlignment="1" applyProtection="1">
      <alignment horizontal="right" vertical="center"/>
      <protection locked="0"/>
    </xf>
    <xf numFmtId="176" fontId="30" fillId="0" borderId="14" xfId="0" applyNumberFormat="1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/>
    </xf>
    <xf numFmtId="176" fontId="30" fillId="0" borderId="3" xfId="0" applyNumberFormat="1" applyFont="1" applyBorder="1" applyAlignment="1">
      <alignment horizontal="left" vertical="center"/>
    </xf>
    <xf numFmtId="176" fontId="30" fillId="0" borderId="3" xfId="0" applyNumberFormat="1" applyFont="1" applyBorder="1" applyAlignment="1">
      <alignment horizontal="left" vertical="center" wrapText="1" indent="1"/>
    </xf>
    <xf numFmtId="176" fontId="31" fillId="0" borderId="3" xfId="0" applyNumberFormat="1" applyFont="1" applyBorder="1" applyAlignment="1">
      <alignment horizontal="left" vertical="center" wrapText="1" indent="1"/>
    </xf>
    <xf numFmtId="176" fontId="31" fillId="0" borderId="3" xfId="0" applyNumberFormat="1" applyFont="1" applyBorder="1" applyAlignment="1">
      <alignment horizontal="left" vertical="center" wrapText="1" indent="2"/>
    </xf>
    <xf numFmtId="176" fontId="31" fillId="0" borderId="1" xfId="0" applyNumberFormat="1" applyFont="1" applyBorder="1" applyAlignment="1">
      <alignment horizontal="left" vertical="center" wrapText="1" indent="2"/>
    </xf>
    <xf numFmtId="191" fontId="9" fillId="0" borderId="1" xfId="0" applyNumberFormat="1" applyFont="1" applyBorder="1" applyAlignment="1">
      <alignment horizontal="right" vertical="center"/>
    </xf>
    <xf numFmtId="191" fontId="29" fillId="0" borderId="1" xfId="0" applyNumberFormat="1" applyFont="1" applyBorder="1" applyAlignment="1">
      <alignment horizontal="right" vertical="center"/>
    </xf>
    <xf numFmtId="191" fontId="9" fillId="0" borderId="1" xfId="19" applyNumberFormat="1" applyFont="1" applyBorder="1" applyAlignment="1">
      <alignment vertical="center"/>
    </xf>
    <xf numFmtId="191" fontId="9" fillId="0" borderId="12" xfId="0" applyNumberFormat="1" applyFont="1" applyBorder="1" applyAlignment="1">
      <alignment horizontal="right" vertical="center"/>
    </xf>
    <xf numFmtId="191" fontId="29" fillId="0" borderId="1" xfId="0" applyNumberFormat="1" applyFont="1" applyBorder="1" applyAlignment="1" applyProtection="1">
      <alignment vertical="center"/>
      <protection locked="0"/>
    </xf>
    <xf numFmtId="191" fontId="9" fillId="0" borderId="1" xfId="0" applyNumberFormat="1" applyFont="1" applyBorder="1" applyAlignment="1">
      <alignment vertical="center"/>
    </xf>
    <xf numFmtId="0" fontId="16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Border="1" applyAlignment="1" quotePrefix="1">
      <alignment horizontal="left" vertical="center"/>
    </xf>
    <xf numFmtId="0" fontId="19" fillId="0" borderId="1" xfId="15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 quotePrefix="1">
      <alignment horizontal="right" vertical="center"/>
      <protection/>
    </xf>
    <xf numFmtId="191" fontId="9" fillId="0" borderId="1" xfId="0" applyNumberFormat="1" applyFont="1" applyBorder="1" applyAlignment="1" applyProtection="1">
      <alignment horizontal="right" vertical="center"/>
      <protection locked="0"/>
    </xf>
    <xf numFmtId="0" fontId="30" fillId="0" borderId="13" xfId="0" applyFont="1" applyBorder="1" applyAlignment="1" applyProtection="1">
      <alignment vertical="center"/>
      <protection/>
    </xf>
    <xf numFmtId="0" fontId="31" fillId="0" borderId="3" xfId="0" applyFont="1" applyBorder="1" applyAlignment="1" applyProtection="1">
      <alignment horizontal="left" vertical="center"/>
      <protection/>
    </xf>
    <xf numFmtId="0" fontId="22" fillId="0" borderId="3" xfId="0" applyFont="1" applyBorder="1" applyAlignment="1" applyProtection="1">
      <alignment horizontal="left" vertical="center"/>
      <protection/>
    </xf>
    <xf numFmtId="0" fontId="30" fillId="0" borderId="3" xfId="0" applyFont="1" applyBorder="1" applyAlignment="1" applyProtection="1">
      <alignment vertical="center"/>
      <protection/>
    </xf>
    <xf numFmtId="0" fontId="31" fillId="0" borderId="3" xfId="0" applyFont="1" applyBorder="1" applyAlignment="1" applyProtection="1">
      <alignment vertical="center"/>
      <protection/>
    </xf>
    <xf numFmtId="0" fontId="32" fillId="0" borderId="3" xfId="0" applyFont="1" applyBorder="1" applyAlignment="1" applyProtection="1">
      <alignment horizontal="left" vertical="center"/>
      <protection/>
    </xf>
    <xf numFmtId="0" fontId="17" fillId="0" borderId="0" xfId="15" applyFont="1" applyAlignment="1" applyProtection="1">
      <alignment vertical="center"/>
      <protection/>
    </xf>
    <xf numFmtId="0" fontId="17" fillId="0" borderId="0" xfId="15" applyFont="1" applyBorder="1" applyAlignment="1" applyProtection="1">
      <alignment vertical="center"/>
      <protection/>
    </xf>
    <xf numFmtId="176" fontId="30" fillId="0" borderId="13" xfId="0" applyNumberFormat="1" applyFont="1" applyBorder="1" applyAlignment="1">
      <alignment horizontal="distributed" vertical="center" indent="1"/>
    </xf>
    <xf numFmtId="176" fontId="30" fillId="0" borderId="1" xfId="0" applyNumberFormat="1" applyFont="1" applyBorder="1" applyAlignment="1">
      <alignment horizontal="distributed" vertical="center" indent="1"/>
    </xf>
    <xf numFmtId="176" fontId="30" fillId="0" borderId="4" xfId="0" applyNumberFormat="1" applyFont="1" applyBorder="1" applyAlignment="1">
      <alignment horizontal="distributed" vertical="center" indent="1"/>
    </xf>
    <xf numFmtId="0" fontId="2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16" xfId="0" applyFont="1" applyBorder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6" fillId="0" borderId="0" xfId="0" applyFont="1" applyAlignment="1" applyProtection="1">
      <alignment wrapText="1"/>
      <protection/>
    </xf>
    <xf numFmtId="0" fontId="6" fillId="0" borderId="0" xfId="0" applyFont="1" applyAlignment="1">
      <alignment horizontal="center"/>
    </xf>
    <xf numFmtId="176" fontId="30" fillId="0" borderId="7" xfId="0" applyNumberFormat="1" applyFont="1" applyBorder="1" applyAlignment="1">
      <alignment horizontal="center" vertical="center"/>
    </xf>
    <xf numFmtId="176" fontId="30" fillId="0" borderId="8" xfId="0" applyNumberFormat="1" applyFont="1" applyBorder="1" applyAlignment="1">
      <alignment horizontal="center" vertical="center"/>
    </xf>
    <xf numFmtId="176" fontId="30" fillId="0" borderId="6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176" fontId="30" fillId="0" borderId="14" xfId="0" applyNumberFormat="1" applyFont="1" applyBorder="1" applyAlignment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right" vertical="center"/>
    </xf>
  </cellXfs>
  <cellStyles count="9">
    <cellStyle name="Normal" xfId="0"/>
    <cellStyle name="一般_國安基金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26" sqref="E26"/>
    </sheetView>
  </sheetViews>
  <sheetFormatPr defaultColWidth="9.00390625" defaultRowHeight="16.5"/>
  <cols>
    <col min="1" max="1" width="31.75390625" style="13" customWidth="1"/>
    <col min="2" max="4" width="21.50390625" style="13" customWidth="1"/>
    <col min="5" max="16384" width="9.00390625" style="13" customWidth="1"/>
  </cols>
  <sheetData>
    <row r="1" spans="1:4" s="23" customFormat="1" ht="36" customHeight="1">
      <c r="A1" s="116" t="s">
        <v>5</v>
      </c>
      <c r="B1" s="117"/>
      <c r="C1" s="117"/>
      <c r="D1" s="117"/>
    </row>
    <row r="2" spans="1:4" s="23" customFormat="1" ht="18" customHeight="1">
      <c r="A2" s="118"/>
      <c r="B2" s="117"/>
      <c r="C2" s="117"/>
      <c r="D2" s="117"/>
    </row>
    <row r="3" spans="1:6" s="25" customFormat="1" ht="31.5" customHeight="1" thickBot="1">
      <c r="A3" s="119" t="s">
        <v>84</v>
      </c>
      <c r="B3" s="119"/>
      <c r="C3" s="119"/>
      <c r="D3" s="119"/>
      <c r="E3" s="24"/>
      <c r="F3" s="24"/>
    </row>
    <row r="4" spans="1:4" s="23" customFormat="1" ht="34.5" customHeight="1">
      <c r="A4" s="38" t="s">
        <v>25</v>
      </c>
      <c r="B4" s="39" t="s">
        <v>6</v>
      </c>
      <c r="C4" s="39" t="s">
        <v>51</v>
      </c>
      <c r="D4" s="40" t="s">
        <v>26</v>
      </c>
    </row>
    <row r="5" spans="1:4" s="25" customFormat="1" ht="34.5" customHeight="1">
      <c r="A5" s="100" t="s">
        <v>55</v>
      </c>
      <c r="B5" s="42">
        <f>SUM(B6:B10)</f>
        <v>19554106114</v>
      </c>
      <c r="C5" s="42">
        <f>SUM(C6:C10)</f>
        <v>0</v>
      </c>
      <c r="D5" s="43">
        <f>SUM(D6:D10)</f>
        <v>19554106114</v>
      </c>
    </row>
    <row r="6" spans="1:4" s="25" customFormat="1" ht="34.5" customHeight="1">
      <c r="A6" s="101" t="s">
        <v>85</v>
      </c>
      <c r="B6" s="44">
        <v>19441018265</v>
      </c>
      <c r="C6" s="45"/>
      <c r="D6" s="46">
        <f>B6+C6</f>
        <v>19441018265</v>
      </c>
    </row>
    <row r="7" spans="1:4" s="25" customFormat="1" ht="34.5" customHeight="1">
      <c r="A7" s="101" t="s">
        <v>56</v>
      </c>
      <c r="B7" s="44"/>
      <c r="C7" s="45"/>
      <c r="D7" s="46">
        <f>B7+C7</f>
        <v>0</v>
      </c>
    </row>
    <row r="8" spans="1:4" s="25" customFormat="1" ht="34.5" customHeight="1">
      <c r="A8" s="101" t="s">
        <v>57</v>
      </c>
      <c r="B8" s="44"/>
      <c r="C8" s="45"/>
      <c r="D8" s="46">
        <f>B8+C8</f>
        <v>0</v>
      </c>
    </row>
    <row r="9" spans="1:4" s="25" customFormat="1" ht="34.5" customHeight="1">
      <c r="A9" s="101" t="s">
        <v>58</v>
      </c>
      <c r="B9" s="44">
        <v>113087849</v>
      </c>
      <c r="C9" s="45"/>
      <c r="D9" s="46">
        <f>B9+C9</f>
        <v>113087849</v>
      </c>
    </row>
    <row r="10" spans="1:4" s="25" customFormat="1" ht="34.5" customHeight="1">
      <c r="A10" s="102" t="s">
        <v>59</v>
      </c>
      <c r="B10" s="44"/>
      <c r="C10" s="45"/>
      <c r="D10" s="46">
        <f>B10+C10</f>
        <v>0</v>
      </c>
    </row>
    <row r="11" spans="1:4" s="25" customFormat="1" ht="25.5" customHeight="1">
      <c r="A11" s="102"/>
      <c r="B11" s="47"/>
      <c r="C11" s="48"/>
      <c r="D11" s="46"/>
    </row>
    <row r="12" spans="1:4" s="25" customFormat="1" ht="34.5" customHeight="1">
      <c r="A12" s="103" t="s">
        <v>86</v>
      </c>
      <c r="B12" s="49">
        <f>SUM(B13:B19)</f>
        <v>1156160118</v>
      </c>
      <c r="C12" s="49">
        <f>SUM(C13:C19)</f>
        <v>0</v>
      </c>
      <c r="D12" s="50">
        <f>SUM(D13:D19)</f>
        <v>1156160118</v>
      </c>
    </row>
    <row r="13" spans="1:4" s="25" customFormat="1" ht="34.5" customHeight="1">
      <c r="A13" s="104" t="s">
        <v>87</v>
      </c>
      <c r="B13" s="44"/>
      <c r="C13" s="45"/>
      <c r="D13" s="46">
        <f>B13+C13</f>
        <v>0</v>
      </c>
    </row>
    <row r="14" spans="1:4" s="25" customFormat="1" ht="34.5" customHeight="1">
      <c r="A14" s="101" t="s">
        <v>22</v>
      </c>
      <c r="B14" s="44"/>
      <c r="C14" s="45"/>
      <c r="D14" s="46">
        <f aca="true" t="shared" si="0" ref="D14:D19">B14+C14</f>
        <v>0</v>
      </c>
    </row>
    <row r="15" spans="1:4" s="25" customFormat="1" ht="34.5" customHeight="1">
      <c r="A15" s="101" t="s">
        <v>23</v>
      </c>
      <c r="B15" s="44"/>
      <c r="C15" s="45"/>
      <c r="D15" s="46">
        <f t="shared" si="0"/>
        <v>0</v>
      </c>
    </row>
    <row r="16" spans="1:4" s="25" customFormat="1" ht="34.5" customHeight="1">
      <c r="A16" s="101" t="s">
        <v>27</v>
      </c>
      <c r="B16" s="44">
        <v>613519403</v>
      </c>
      <c r="C16" s="45"/>
      <c r="D16" s="46">
        <f t="shared" si="0"/>
        <v>613519403</v>
      </c>
    </row>
    <row r="17" spans="1:4" s="25" customFormat="1" ht="34.5" customHeight="1">
      <c r="A17" s="101" t="s">
        <v>28</v>
      </c>
      <c r="B17" s="44">
        <v>524302113</v>
      </c>
      <c r="C17" s="45"/>
      <c r="D17" s="46">
        <f t="shared" si="0"/>
        <v>524302113</v>
      </c>
    </row>
    <row r="18" spans="1:4" s="25" customFormat="1" ht="34.5" customHeight="1">
      <c r="A18" s="101" t="s">
        <v>29</v>
      </c>
      <c r="B18" s="44">
        <v>18311242</v>
      </c>
      <c r="C18" s="45"/>
      <c r="D18" s="46">
        <f t="shared" si="0"/>
        <v>18311242</v>
      </c>
    </row>
    <row r="19" spans="1:4" s="25" customFormat="1" ht="34.5" customHeight="1">
      <c r="A19" s="101" t="s">
        <v>30</v>
      </c>
      <c r="B19" s="44">
        <v>27360</v>
      </c>
      <c r="C19" s="45"/>
      <c r="D19" s="46">
        <f t="shared" si="0"/>
        <v>27360</v>
      </c>
    </row>
    <row r="20" spans="1:4" s="25" customFormat="1" ht="34.5" customHeight="1">
      <c r="A20" s="101"/>
      <c r="B20" s="47"/>
      <c r="C20" s="48"/>
      <c r="D20" s="46"/>
    </row>
    <row r="21" spans="1:4" s="25" customFormat="1" ht="34.5" customHeight="1">
      <c r="A21" s="105"/>
      <c r="B21" s="47"/>
      <c r="C21" s="48"/>
      <c r="D21" s="46"/>
    </row>
    <row r="22" spans="1:4" s="25" customFormat="1" ht="34.5" customHeight="1">
      <c r="A22" s="105"/>
      <c r="B22" s="47"/>
      <c r="C22" s="47"/>
      <c r="D22" s="46"/>
    </row>
    <row r="23" spans="1:4" s="25" customFormat="1" ht="24" customHeight="1">
      <c r="A23" s="105"/>
      <c r="B23" s="47"/>
      <c r="C23" s="47"/>
      <c r="D23" s="51"/>
    </row>
    <row r="24" spans="1:4" s="25" customFormat="1" ht="34.5" customHeight="1" thickBot="1">
      <c r="A24" s="41" t="s">
        <v>31</v>
      </c>
      <c r="B24" s="52">
        <f>B5-B12</f>
        <v>18397945996</v>
      </c>
      <c r="C24" s="52">
        <f>C5-C12</f>
        <v>0</v>
      </c>
      <c r="D24" s="53">
        <f>D5-D12</f>
        <v>18397945996</v>
      </c>
    </row>
    <row r="25" spans="1:4" s="23" customFormat="1" ht="24" customHeight="1" hidden="1">
      <c r="A25" s="26" t="s">
        <v>2</v>
      </c>
      <c r="B25" s="26"/>
      <c r="C25" s="26" t="e">
        <v>#REF!</v>
      </c>
      <c r="D25" s="26" t="e">
        <v>#REF!</v>
      </c>
    </row>
    <row r="26" spans="1:4" s="23" customFormat="1" ht="27.75" customHeight="1" hidden="1">
      <c r="A26" s="115" t="s">
        <v>32</v>
      </c>
      <c r="B26" s="115"/>
      <c r="C26" s="114"/>
      <c r="D26" s="114"/>
    </row>
    <row r="27" spans="1:4" s="23" customFormat="1" ht="34.5" customHeight="1" hidden="1">
      <c r="A27" s="113" t="s">
        <v>33</v>
      </c>
      <c r="B27" s="113"/>
      <c r="C27" s="114"/>
      <c r="D27" s="114"/>
    </row>
    <row r="28" spans="1:4" s="25" customFormat="1" ht="22.5" customHeight="1">
      <c r="A28" s="111" t="s">
        <v>107</v>
      </c>
      <c r="B28" s="112"/>
      <c r="C28" s="112"/>
      <c r="D28" s="112"/>
    </row>
    <row r="29" ht="16.5">
      <c r="D29" s="14"/>
    </row>
    <row r="30" ht="16.5">
      <c r="D30" s="14"/>
    </row>
    <row r="31" ht="16.5">
      <c r="D31" s="14"/>
    </row>
    <row r="32" spans="3:4" ht="16.5">
      <c r="C32" s="37"/>
      <c r="D32" s="14"/>
    </row>
    <row r="33" ht="16.5">
      <c r="D33" s="14"/>
    </row>
    <row r="34" ht="16.5">
      <c r="D34" s="14"/>
    </row>
    <row r="35" ht="16.5">
      <c r="D35" s="14"/>
    </row>
    <row r="36" ht="16.5">
      <c r="D36" s="14"/>
    </row>
    <row r="37" ht="16.5">
      <c r="D37" s="14"/>
    </row>
    <row r="38" ht="16.5">
      <c r="D38" s="14"/>
    </row>
    <row r="39" ht="16.5">
      <c r="D39" s="14"/>
    </row>
    <row r="40" ht="16.5">
      <c r="D40" s="14"/>
    </row>
    <row r="41" ht="16.5">
      <c r="D41" s="14"/>
    </row>
    <row r="42" ht="16.5">
      <c r="D42" s="14"/>
    </row>
    <row r="43" ht="16.5">
      <c r="D43" s="14"/>
    </row>
    <row r="44" ht="16.5">
      <c r="D44" s="14"/>
    </row>
  </sheetData>
  <sheetProtection/>
  <mergeCells count="6">
    <mergeCell ref="A28:D28"/>
    <mergeCell ref="A27:D27"/>
    <mergeCell ref="A26:D26"/>
    <mergeCell ref="A1:D1"/>
    <mergeCell ref="A2:D2"/>
    <mergeCell ref="A3:D3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E26" sqref="E26"/>
    </sheetView>
  </sheetViews>
  <sheetFormatPr defaultColWidth="9.00390625" defaultRowHeight="16.5"/>
  <cols>
    <col min="1" max="1" width="28.375" style="6" customWidth="1"/>
    <col min="2" max="4" width="22.125" style="6" customWidth="1"/>
    <col min="5" max="5" width="18.875" style="6" customWidth="1"/>
    <col min="6" max="16384" width="11.00390625" style="6" customWidth="1"/>
  </cols>
  <sheetData>
    <row r="1" spans="1:4" s="19" customFormat="1" ht="36" customHeight="1">
      <c r="A1" s="116" t="s">
        <v>7</v>
      </c>
      <c r="B1" s="116"/>
      <c r="C1" s="121"/>
      <c r="D1" s="121"/>
    </row>
    <row r="2" spans="1:4" s="19" customFormat="1" ht="18" customHeight="1">
      <c r="A2" s="118"/>
      <c r="B2" s="118"/>
      <c r="C2" s="120"/>
      <c r="D2" s="120"/>
    </row>
    <row r="3" spans="1:4" s="21" customFormat="1" ht="31.5" customHeight="1" thickBot="1">
      <c r="A3" s="95" t="s">
        <v>90</v>
      </c>
      <c r="B3" s="119" t="s">
        <v>92</v>
      </c>
      <c r="C3" s="119"/>
      <c r="D3" s="98" t="s">
        <v>89</v>
      </c>
    </row>
    <row r="4" spans="1:4" s="22" customFormat="1" ht="30" customHeight="1">
      <c r="A4" s="54" t="s">
        <v>24</v>
      </c>
      <c r="B4" s="55" t="s">
        <v>0</v>
      </c>
      <c r="C4" s="39" t="s">
        <v>51</v>
      </c>
      <c r="D4" s="40" t="s">
        <v>21</v>
      </c>
    </row>
    <row r="5" spans="1:4" s="106" customFormat="1" ht="30" customHeight="1">
      <c r="A5" s="59" t="s">
        <v>62</v>
      </c>
      <c r="B5" s="62">
        <f>SUM(B6:B8)</f>
        <v>50534641379</v>
      </c>
      <c r="C5" s="63">
        <f>SUM(C6:C8)</f>
        <v>0</v>
      </c>
      <c r="D5" s="64">
        <f>B5+C5</f>
        <v>50534641379</v>
      </c>
    </row>
    <row r="6" spans="1:4" s="106" customFormat="1" ht="30" customHeight="1">
      <c r="A6" s="56" t="s">
        <v>37</v>
      </c>
      <c r="B6" s="65">
        <v>18397945996</v>
      </c>
      <c r="C6" s="45"/>
      <c r="D6" s="66">
        <f aca="true" t="shared" si="0" ref="D6:D26">B6+C6</f>
        <v>18397945996</v>
      </c>
    </row>
    <row r="7" spans="1:4" s="106" customFormat="1" ht="30" customHeight="1">
      <c r="A7" s="56" t="s">
        <v>8</v>
      </c>
      <c r="B7" s="65">
        <v>32136695383</v>
      </c>
      <c r="C7" s="45"/>
      <c r="D7" s="66">
        <f t="shared" si="0"/>
        <v>32136695383</v>
      </c>
    </row>
    <row r="8" spans="1:4" s="106" customFormat="1" ht="30" customHeight="1">
      <c r="A8" s="56" t="s">
        <v>9</v>
      </c>
      <c r="B8" s="65"/>
      <c r="C8" s="45"/>
      <c r="D8" s="66">
        <f t="shared" si="0"/>
        <v>0</v>
      </c>
    </row>
    <row r="9" spans="1:4" s="106" customFormat="1" ht="27" customHeight="1">
      <c r="A9" s="56"/>
      <c r="B9" s="67"/>
      <c r="C9" s="68"/>
      <c r="D9" s="66"/>
    </row>
    <row r="10" spans="1:4" s="106" customFormat="1" ht="30" customHeight="1">
      <c r="A10" s="60" t="s">
        <v>60</v>
      </c>
      <c r="B10" s="62">
        <f>SUM(B11:B15)</f>
        <v>0</v>
      </c>
      <c r="C10" s="64">
        <f>SUM(C11:C15)</f>
        <v>0</v>
      </c>
      <c r="D10" s="64">
        <f t="shared" si="0"/>
        <v>0</v>
      </c>
    </row>
    <row r="11" spans="1:4" s="106" customFormat="1" ht="30" customHeight="1">
      <c r="A11" s="56" t="s">
        <v>10</v>
      </c>
      <c r="B11" s="65"/>
      <c r="C11" s="65"/>
      <c r="D11" s="66">
        <f t="shared" si="0"/>
        <v>0</v>
      </c>
    </row>
    <row r="12" spans="1:4" s="106" customFormat="1" ht="30" customHeight="1">
      <c r="A12" s="56" t="s">
        <v>11</v>
      </c>
      <c r="B12" s="65"/>
      <c r="C12" s="45"/>
      <c r="D12" s="66">
        <f t="shared" si="0"/>
        <v>0</v>
      </c>
    </row>
    <row r="13" spans="1:4" s="106" customFormat="1" ht="30" customHeight="1">
      <c r="A13" s="56" t="s">
        <v>12</v>
      </c>
      <c r="B13" s="65"/>
      <c r="C13" s="45"/>
      <c r="D13" s="66">
        <f t="shared" si="0"/>
        <v>0</v>
      </c>
    </row>
    <row r="14" spans="1:4" s="106" customFormat="1" ht="30" customHeight="1">
      <c r="A14" s="56" t="s">
        <v>13</v>
      </c>
      <c r="B14" s="65"/>
      <c r="C14" s="45"/>
      <c r="D14" s="66">
        <f t="shared" si="0"/>
        <v>0</v>
      </c>
    </row>
    <row r="15" spans="1:4" s="106" customFormat="1" ht="30" customHeight="1">
      <c r="A15" s="56" t="s">
        <v>14</v>
      </c>
      <c r="B15" s="65"/>
      <c r="C15" s="45"/>
      <c r="D15" s="66">
        <f t="shared" si="0"/>
        <v>0</v>
      </c>
    </row>
    <row r="16" spans="1:4" s="106" customFormat="1" ht="30" customHeight="1">
      <c r="A16" s="60" t="s">
        <v>61</v>
      </c>
      <c r="B16" s="62">
        <f>B5-B10</f>
        <v>50534641379</v>
      </c>
      <c r="C16" s="63">
        <f>C5-C10</f>
        <v>0</v>
      </c>
      <c r="D16" s="64">
        <f t="shared" si="0"/>
        <v>50534641379</v>
      </c>
    </row>
    <row r="17" spans="1:4" s="106" customFormat="1" ht="27" customHeight="1">
      <c r="A17" s="57"/>
      <c r="B17" s="62"/>
      <c r="C17" s="63"/>
      <c r="D17" s="64"/>
    </row>
    <row r="18" spans="1:4" s="106" customFormat="1" ht="30" customHeight="1">
      <c r="A18" s="60" t="s">
        <v>63</v>
      </c>
      <c r="B18" s="62">
        <f>B19+B20</f>
        <v>0</v>
      </c>
      <c r="C18" s="62">
        <f>C19+C20</f>
        <v>0</v>
      </c>
      <c r="D18" s="64">
        <f>B18+C18</f>
        <v>0</v>
      </c>
    </row>
    <row r="19" spans="1:4" s="106" customFormat="1" ht="30" customHeight="1">
      <c r="A19" s="58" t="s">
        <v>15</v>
      </c>
      <c r="B19" s="97"/>
      <c r="C19" s="65"/>
      <c r="D19" s="66">
        <f>B19+C19</f>
        <v>0</v>
      </c>
    </row>
    <row r="20" spans="1:4" s="106" customFormat="1" ht="30" customHeight="1">
      <c r="A20" s="58" t="s">
        <v>16</v>
      </c>
      <c r="B20" s="65"/>
      <c r="C20" s="45"/>
      <c r="D20" s="66">
        <f t="shared" si="0"/>
        <v>0</v>
      </c>
    </row>
    <row r="21" spans="1:4" s="106" customFormat="1" ht="23.25" customHeight="1">
      <c r="A21" s="58"/>
      <c r="B21" s="67"/>
      <c r="C21" s="48"/>
      <c r="D21" s="66"/>
    </row>
    <row r="22" spans="1:4" s="106" customFormat="1" ht="30" customHeight="1">
      <c r="A22" s="60" t="s">
        <v>64</v>
      </c>
      <c r="B22" s="62">
        <f>B23+B24+B25+B26</f>
        <v>0</v>
      </c>
      <c r="C22" s="62">
        <f>SUM(C23:C26)</f>
        <v>0</v>
      </c>
      <c r="D22" s="64">
        <f>B22+C22</f>
        <v>0</v>
      </c>
    </row>
    <row r="23" spans="1:5" s="106" customFormat="1" ht="30" customHeight="1">
      <c r="A23" s="56" t="s">
        <v>17</v>
      </c>
      <c r="B23" s="65"/>
      <c r="C23" s="65"/>
      <c r="D23" s="66">
        <f t="shared" si="0"/>
        <v>0</v>
      </c>
      <c r="E23" s="107"/>
    </row>
    <row r="24" spans="1:4" s="106" customFormat="1" ht="30" customHeight="1">
      <c r="A24" s="56" t="s">
        <v>18</v>
      </c>
      <c r="B24" s="65"/>
      <c r="C24" s="45"/>
      <c r="D24" s="66">
        <f t="shared" si="0"/>
        <v>0</v>
      </c>
    </row>
    <row r="25" spans="1:4" s="106" customFormat="1" ht="30" customHeight="1">
      <c r="A25" s="56" t="s">
        <v>19</v>
      </c>
      <c r="B25" s="65"/>
      <c r="C25" s="45"/>
      <c r="D25" s="66">
        <f t="shared" si="0"/>
        <v>0</v>
      </c>
    </row>
    <row r="26" spans="1:4" s="106" customFormat="1" ht="30" customHeight="1">
      <c r="A26" s="56" t="s">
        <v>20</v>
      </c>
      <c r="B26" s="65"/>
      <c r="C26" s="45"/>
      <c r="D26" s="66">
        <f t="shared" si="0"/>
        <v>0</v>
      </c>
    </row>
    <row r="27" spans="1:4" s="106" customFormat="1" ht="21" customHeight="1">
      <c r="A27" s="57"/>
      <c r="B27" s="67"/>
      <c r="C27" s="48"/>
      <c r="D27" s="66"/>
    </row>
    <row r="28" spans="1:4" s="106" customFormat="1" ht="33" customHeight="1" thickBot="1">
      <c r="A28" s="61" t="s">
        <v>65</v>
      </c>
      <c r="B28" s="69">
        <f>B18-B22</f>
        <v>0</v>
      </c>
      <c r="C28" s="69">
        <f>C18-C22</f>
        <v>0</v>
      </c>
      <c r="D28" s="70">
        <f>D18-D22</f>
        <v>0</v>
      </c>
    </row>
  </sheetData>
  <sheetProtection/>
  <mergeCells count="3">
    <mergeCell ref="A2:D2"/>
    <mergeCell ref="A1:D1"/>
    <mergeCell ref="B3:C3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zoomScaleNormal="80" workbookViewId="0" topLeftCell="A1">
      <selection activeCell="E26" sqref="E26"/>
    </sheetView>
  </sheetViews>
  <sheetFormatPr defaultColWidth="9.00390625" defaultRowHeight="16.5"/>
  <cols>
    <col min="1" max="1" width="55.50390625" style="6" customWidth="1"/>
    <col min="2" max="2" width="40.625" style="6" customWidth="1"/>
    <col min="3" max="3" width="31.125" style="6" customWidth="1"/>
    <col min="4" max="4" width="26.75390625" style="6" customWidth="1"/>
    <col min="5" max="16384" width="11.00390625" style="6" customWidth="1"/>
  </cols>
  <sheetData>
    <row r="1" spans="1:4" s="19" customFormat="1" ht="36" customHeight="1">
      <c r="A1" s="116" t="s">
        <v>34</v>
      </c>
      <c r="B1" s="116"/>
      <c r="C1" s="27"/>
      <c r="D1" s="27"/>
    </row>
    <row r="2" spans="1:4" s="19" customFormat="1" ht="21" customHeight="1">
      <c r="A2" s="118"/>
      <c r="B2" s="118"/>
      <c r="C2" s="28"/>
      <c r="D2" s="28"/>
    </row>
    <row r="3" spans="1:4" s="18" customFormat="1" ht="31.5" customHeight="1" thickBot="1">
      <c r="A3" s="98" t="s">
        <v>91</v>
      </c>
      <c r="B3" s="98" t="s">
        <v>88</v>
      </c>
      <c r="C3" s="29"/>
      <c r="D3" s="29"/>
    </row>
    <row r="4" spans="1:2" s="22" customFormat="1" ht="30" customHeight="1">
      <c r="A4" s="54" t="s">
        <v>53</v>
      </c>
      <c r="B4" s="71" t="s">
        <v>52</v>
      </c>
    </row>
    <row r="5" spans="1:2" s="106" customFormat="1" ht="35.25" customHeight="1">
      <c r="A5" s="72" t="s">
        <v>40</v>
      </c>
      <c r="B5" s="77"/>
    </row>
    <row r="6" spans="1:2" s="106" customFormat="1" ht="30" customHeight="1">
      <c r="A6" s="58" t="s">
        <v>41</v>
      </c>
      <c r="B6" s="78">
        <v>18397945996</v>
      </c>
    </row>
    <row r="7" spans="1:2" s="106" customFormat="1" ht="30" customHeight="1">
      <c r="A7" s="58" t="s">
        <v>42</v>
      </c>
      <c r="B7" s="78">
        <v>-18182336598</v>
      </c>
    </row>
    <row r="8" spans="1:2" s="106" customFormat="1" ht="30" customHeight="1">
      <c r="A8" s="73" t="s">
        <v>66</v>
      </c>
      <c r="B8" s="50">
        <f>SUM(B6:B7)</f>
        <v>215609398</v>
      </c>
    </row>
    <row r="9" spans="1:2" s="106" customFormat="1" ht="35.25" customHeight="1">
      <c r="A9" s="74" t="s">
        <v>43</v>
      </c>
      <c r="B9" s="66"/>
    </row>
    <row r="10" spans="1:2" s="106" customFormat="1" ht="30" customHeight="1">
      <c r="A10" s="56" t="s">
        <v>109</v>
      </c>
      <c r="B10" s="78">
        <v>72101864438</v>
      </c>
    </row>
    <row r="11" spans="1:2" s="106" customFormat="1" ht="30" customHeight="1">
      <c r="A11" s="56" t="s">
        <v>108</v>
      </c>
      <c r="B11" s="78"/>
    </row>
    <row r="12" spans="1:2" s="106" customFormat="1" ht="30" customHeight="1">
      <c r="A12" s="56" t="s">
        <v>93</v>
      </c>
      <c r="B12" s="78"/>
    </row>
    <row r="13" spans="1:2" s="106" customFormat="1" ht="30" customHeight="1">
      <c r="A13" s="56" t="s">
        <v>94</v>
      </c>
      <c r="B13" s="78"/>
    </row>
    <row r="14" spans="1:2" s="106" customFormat="1" ht="30" customHeight="1">
      <c r="A14" s="75" t="s">
        <v>67</v>
      </c>
      <c r="B14" s="50">
        <f>SUM(B10:B13)</f>
        <v>72101864438</v>
      </c>
    </row>
    <row r="15" spans="1:2" s="106" customFormat="1" ht="35.25" customHeight="1">
      <c r="A15" s="74" t="s">
        <v>44</v>
      </c>
      <c r="B15" s="66"/>
    </row>
    <row r="16" spans="1:2" s="106" customFormat="1" ht="30" customHeight="1">
      <c r="A16" s="58" t="s">
        <v>45</v>
      </c>
      <c r="B16" s="78"/>
    </row>
    <row r="17" spans="1:2" s="106" customFormat="1" ht="30" customHeight="1">
      <c r="A17" s="58" t="s">
        <v>46</v>
      </c>
      <c r="B17" s="78"/>
    </row>
    <row r="18" spans="1:2" s="106" customFormat="1" ht="30" customHeight="1">
      <c r="A18" s="58" t="s">
        <v>47</v>
      </c>
      <c r="B18" s="78">
        <v>-57648000000</v>
      </c>
    </row>
    <row r="19" spans="1:2" s="106" customFormat="1" ht="30" customHeight="1">
      <c r="A19" s="75" t="s">
        <v>68</v>
      </c>
      <c r="B19" s="50">
        <f>SUM(B16:B18)</f>
        <v>-57648000000</v>
      </c>
    </row>
    <row r="20" spans="1:2" s="106" customFormat="1" ht="35.25" customHeight="1">
      <c r="A20" s="74" t="s">
        <v>69</v>
      </c>
      <c r="B20" s="79"/>
    </row>
    <row r="21" spans="1:2" s="106" customFormat="1" ht="24" customHeight="1">
      <c r="A21" s="73"/>
      <c r="B21" s="66"/>
    </row>
    <row r="22" spans="1:2" s="106" customFormat="1" ht="15" customHeight="1">
      <c r="A22" s="73"/>
      <c r="B22" s="66"/>
    </row>
    <row r="23" spans="1:2" s="106" customFormat="1" ht="14.25" customHeight="1">
      <c r="A23" s="73"/>
      <c r="B23" s="66"/>
    </row>
    <row r="24" spans="1:2" s="106" customFormat="1" ht="19.5" customHeight="1">
      <c r="A24" s="73"/>
      <c r="B24" s="66"/>
    </row>
    <row r="25" spans="1:2" s="21" customFormat="1" ht="30.75" customHeight="1">
      <c r="A25" s="74" t="s">
        <v>48</v>
      </c>
      <c r="B25" s="80">
        <f>B8+B14+B19+B20</f>
        <v>14669473836</v>
      </c>
    </row>
    <row r="26" spans="1:2" s="21" customFormat="1" ht="30.75" customHeight="1">
      <c r="A26" s="74" t="s">
        <v>49</v>
      </c>
      <c r="B26" s="81">
        <v>105237</v>
      </c>
    </row>
    <row r="27" spans="1:2" s="21" customFormat="1" ht="30.75" customHeight="1" thickBot="1">
      <c r="A27" s="76" t="s">
        <v>50</v>
      </c>
      <c r="B27" s="70">
        <f>B25+B26</f>
        <v>14669579073</v>
      </c>
    </row>
    <row r="28" spans="1:8" s="18" customFormat="1" ht="19.5">
      <c r="A28" s="15" t="s">
        <v>38</v>
      </c>
      <c r="B28" s="7"/>
      <c r="C28" s="8"/>
      <c r="D28" s="9"/>
      <c r="E28" s="9"/>
      <c r="F28" s="10"/>
      <c r="G28" s="11"/>
      <c r="H28" s="12"/>
    </row>
    <row r="29" spans="1:8" s="18" customFormat="1" ht="38.25" customHeight="1">
      <c r="A29" s="122" t="s">
        <v>39</v>
      </c>
      <c r="B29" s="123"/>
      <c r="C29" s="20"/>
      <c r="D29" s="20"/>
      <c r="E29" s="20"/>
      <c r="F29" s="20"/>
      <c r="G29" s="20"/>
      <c r="H29" s="20"/>
    </row>
  </sheetData>
  <sheetProtection/>
  <mergeCells count="3">
    <mergeCell ref="A2:B2"/>
    <mergeCell ref="A1:B1"/>
    <mergeCell ref="A29:B29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7">
      <selection activeCell="E26" sqref="E26"/>
    </sheetView>
  </sheetViews>
  <sheetFormatPr defaultColWidth="9.00390625" defaultRowHeight="16.5"/>
  <cols>
    <col min="1" max="1" width="23.125" style="17" customWidth="1"/>
    <col min="2" max="2" width="18.625" style="1" customWidth="1"/>
    <col min="3" max="3" width="7.375" style="1" customWidth="1"/>
    <col min="4" max="4" width="20.25390625" style="1" customWidth="1"/>
    <col min="5" max="5" width="18.625" style="1" customWidth="1"/>
    <col min="6" max="6" width="7.375" style="1" customWidth="1"/>
    <col min="7" max="16384" width="9.00390625" style="1" customWidth="1"/>
  </cols>
  <sheetData>
    <row r="1" spans="1:6" ht="36" customHeight="1">
      <c r="A1" s="124" t="s">
        <v>35</v>
      </c>
      <c r="B1" s="124"/>
      <c r="C1" s="124"/>
      <c r="D1" s="124"/>
      <c r="E1" s="124"/>
      <c r="F1" s="124"/>
    </row>
    <row r="2" spans="1:6" ht="22.5" customHeight="1">
      <c r="A2" s="36"/>
      <c r="B2" s="36"/>
      <c r="C2" s="36"/>
      <c r="D2" s="36"/>
      <c r="E2" s="36"/>
      <c r="F2" s="36"/>
    </row>
    <row r="3" spans="1:6" s="16" customFormat="1" ht="31.5" customHeight="1" thickBot="1">
      <c r="A3" s="96"/>
      <c r="B3" s="130" t="s">
        <v>96</v>
      </c>
      <c r="C3" s="130"/>
      <c r="D3" s="130"/>
      <c r="E3" s="131" t="s">
        <v>95</v>
      </c>
      <c r="F3" s="131"/>
    </row>
    <row r="4" spans="1:6" s="2" customFormat="1" ht="29.25" customHeight="1">
      <c r="A4" s="127" t="s">
        <v>36</v>
      </c>
      <c r="B4" s="125" t="s">
        <v>0</v>
      </c>
      <c r="C4" s="125"/>
      <c r="D4" s="125" t="s">
        <v>70</v>
      </c>
      <c r="E4" s="125" t="s">
        <v>0</v>
      </c>
      <c r="F4" s="126"/>
    </row>
    <row r="5" spans="1:6" s="2" customFormat="1" ht="29.25" customHeight="1">
      <c r="A5" s="128"/>
      <c r="B5" s="82" t="s">
        <v>54</v>
      </c>
      <c r="C5" s="82" t="s">
        <v>1</v>
      </c>
      <c r="D5" s="129"/>
      <c r="E5" s="82" t="s">
        <v>54</v>
      </c>
      <c r="F5" s="83" t="s">
        <v>1</v>
      </c>
    </row>
    <row r="6" spans="1:6" s="2" customFormat="1" ht="34.5" customHeight="1">
      <c r="A6" s="108" t="s">
        <v>3</v>
      </c>
      <c r="B6" s="89">
        <f>B7+B15</f>
        <v>50534641379</v>
      </c>
      <c r="C6" s="30">
        <f>IF($B$22=0,0,B6/$B$22*100)</f>
        <v>100</v>
      </c>
      <c r="D6" s="108" t="s">
        <v>4</v>
      </c>
      <c r="E6" s="89">
        <f>E7+E10+E12</f>
        <v>0</v>
      </c>
      <c r="F6" s="33">
        <f>IF($E$22=0,0,E6/$E$22*100)</f>
        <v>0</v>
      </c>
    </row>
    <row r="7" spans="1:6" s="2" customFormat="1" ht="34.5" customHeight="1">
      <c r="A7" s="84" t="s">
        <v>75</v>
      </c>
      <c r="B7" s="89">
        <f>B8+B9+B12</f>
        <v>14704461282</v>
      </c>
      <c r="C7" s="30">
        <f aca="true" t="shared" si="0" ref="C7:C16">IF($B$22=0,0,B7/$B$22*100)</f>
        <v>29.09778496639443</v>
      </c>
      <c r="D7" s="84" t="s">
        <v>73</v>
      </c>
      <c r="E7" s="89">
        <f>E8+E9</f>
        <v>0</v>
      </c>
      <c r="F7" s="33">
        <f aca="true" t="shared" si="1" ref="F7:F19">IF($E$22=0,0,E7/$E$22*100)</f>
        <v>0</v>
      </c>
    </row>
    <row r="8" spans="1:6" s="2" customFormat="1" ht="34.5" customHeight="1">
      <c r="A8" s="86" t="s">
        <v>76</v>
      </c>
      <c r="B8" s="44">
        <v>14669579073</v>
      </c>
      <c r="C8" s="31">
        <f t="shared" si="0"/>
        <v>29.02875863505393</v>
      </c>
      <c r="D8" s="86" t="s">
        <v>79</v>
      </c>
      <c r="E8" s="44"/>
      <c r="F8" s="34">
        <f t="shared" si="1"/>
        <v>0</v>
      </c>
    </row>
    <row r="9" spans="1:6" s="2" customFormat="1" ht="40.5" customHeight="1">
      <c r="A9" s="86" t="s">
        <v>97</v>
      </c>
      <c r="B9" s="90">
        <f>B10+B11</f>
        <v>0</v>
      </c>
      <c r="C9" s="31">
        <f t="shared" si="0"/>
        <v>0</v>
      </c>
      <c r="D9" s="86" t="s">
        <v>80</v>
      </c>
      <c r="E9" s="44"/>
      <c r="F9" s="34">
        <f t="shared" si="1"/>
        <v>0</v>
      </c>
    </row>
    <row r="10" spans="1:6" s="2" customFormat="1" ht="40.5" customHeight="1">
      <c r="A10" s="87" t="s">
        <v>100</v>
      </c>
      <c r="B10" s="44"/>
      <c r="C10" s="31">
        <f t="shared" si="0"/>
        <v>0</v>
      </c>
      <c r="D10" s="84" t="s">
        <v>104</v>
      </c>
      <c r="E10" s="89">
        <f>E11</f>
        <v>0</v>
      </c>
      <c r="F10" s="33">
        <f t="shared" si="1"/>
        <v>0</v>
      </c>
    </row>
    <row r="11" spans="1:6" s="2" customFormat="1" ht="48" customHeight="1">
      <c r="A11" s="87" t="s">
        <v>101</v>
      </c>
      <c r="B11" s="44"/>
      <c r="C11" s="31">
        <f t="shared" si="0"/>
        <v>0</v>
      </c>
      <c r="D11" s="86" t="s">
        <v>81</v>
      </c>
      <c r="E11" s="44"/>
      <c r="F11" s="34">
        <f t="shared" si="1"/>
        <v>0</v>
      </c>
    </row>
    <row r="12" spans="1:6" s="2" customFormat="1" ht="44.25" customHeight="1">
      <c r="A12" s="86" t="s">
        <v>77</v>
      </c>
      <c r="B12" s="90">
        <f>B13+B14</f>
        <v>34882209</v>
      </c>
      <c r="C12" s="31">
        <f t="shared" si="0"/>
        <v>0.06902633134049613</v>
      </c>
      <c r="D12" s="84" t="s">
        <v>72</v>
      </c>
      <c r="E12" s="89">
        <f>E13</f>
        <v>0</v>
      </c>
      <c r="F12" s="33">
        <f t="shared" si="1"/>
        <v>0</v>
      </c>
    </row>
    <row r="13" spans="1:6" s="2" customFormat="1" ht="44.25" customHeight="1">
      <c r="A13" s="87" t="s">
        <v>78</v>
      </c>
      <c r="B13" s="44">
        <v>34882209</v>
      </c>
      <c r="C13" s="31">
        <f t="shared" si="0"/>
        <v>0.06902633134049613</v>
      </c>
      <c r="D13" s="86" t="s">
        <v>105</v>
      </c>
      <c r="E13" s="44"/>
      <c r="F13" s="34">
        <f t="shared" si="1"/>
        <v>0</v>
      </c>
    </row>
    <row r="14" spans="1:6" s="2" customFormat="1" ht="42.75" customHeight="1">
      <c r="A14" s="87" t="s">
        <v>98</v>
      </c>
      <c r="B14" s="44"/>
      <c r="C14" s="31">
        <f t="shared" si="0"/>
        <v>0</v>
      </c>
      <c r="D14" s="109" t="s">
        <v>110</v>
      </c>
      <c r="E14" s="89">
        <f>E15+E18</f>
        <v>50534641379</v>
      </c>
      <c r="F14" s="33">
        <f t="shared" si="1"/>
        <v>100</v>
      </c>
    </row>
    <row r="15" spans="1:6" s="2" customFormat="1" ht="40.5" customHeight="1">
      <c r="A15" s="84" t="s">
        <v>112</v>
      </c>
      <c r="B15" s="99">
        <f>B16</f>
        <v>35830180097</v>
      </c>
      <c r="C15" s="31">
        <f t="shared" si="0"/>
        <v>70.90221503360557</v>
      </c>
      <c r="D15" s="84" t="s">
        <v>71</v>
      </c>
      <c r="E15" s="89">
        <f>E16+E17</f>
        <v>50534641379</v>
      </c>
      <c r="F15" s="33">
        <f t="shared" si="1"/>
        <v>100</v>
      </c>
    </row>
    <row r="16" spans="1:6" s="2" customFormat="1" ht="41.25" customHeight="1">
      <c r="A16" s="86" t="s">
        <v>99</v>
      </c>
      <c r="B16" s="90">
        <f>B17+B18</f>
        <v>35830180097</v>
      </c>
      <c r="C16" s="30">
        <f t="shared" si="0"/>
        <v>70.90221503360557</v>
      </c>
      <c r="D16" s="88" t="s">
        <v>83</v>
      </c>
      <c r="E16" s="44">
        <v>50534641379</v>
      </c>
      <c r="F16" s="34">
        <f t="shared" si="1"/>
        <v>100</v>
      </c>
    </row>
    <row r="17" spans="1:6" s="2" customFormat="1" ht="40.5" customHeight="1">
      <c r="A17" s="87" t="s">
        <v>102</v>
      </c>
      <c r="B17" s="44">
        <v>35893157760</v>
      </c>
      <c r="C17" s="31">
        <f>IF($B$22=0,0,B17/$B$22*100)</f>
        <v>71.02683778995934</v>
      </c>
      <c r="D17" s="88" t="s">
        <v>82</v>
      </c>
      <c r="E17" s="93"/>
      <c r="F17" s="34">
        <f t="shared" si="1"/>
        <v>0</v>
      </c>
    </row>
    <row r="18" spans="1:6" s="2" customFormat="1" ht="47.25" customHeight="1">
      <c r="A18" s="87" t="s">
        <v>103</v>
      </c>
      <c r="B18" s="44">
        <v>-62977663</v>
      </c>
      <c r="C18" s="31">
        <f>IF($B$22=0,0,B18/$B$22*100)</f>
        <v>-0.12462275635376484</v>
      </c>
      <c r="D18" s="84" t="s">
        <v>74</v>
      </c>
      <c r="E18" s="94">
        <f>E19</f>
        <v>0</v>
      </c>
      <c r="F18" s="33">
        <f t="shared" si="1"/>
        <v>0</v>
      </c>
    </row>
    <row r="19" spans="1:6" s="2" customFormat="1" ht="47.25" customHeight="1">
      <c r="A19" s="85"/>
      <c r="B19" s="89"/>
      <c r="C19" s="91"/>
      <c r="D19" s="88" t="s">
        <v>106</v>
      </c>
      <c r="E19" s="93"/>
      <c r="F19" s="34">
        <f t="shared" si="1"/>
        <v>0</v>
      </c>
    </row>
    <row r="20" spans="1:6" s="2" customFormat="1" ht="35.25" customHeight="1">
      <c r="A20" s="85"/>
      <c r="B20" s="89"/>
      <c r="C20" s="91"/>
      <c r="D20" s="3"/>
      <c r="E20" s="94"/>
      <c r="F20" s="33"/>
    </row>
    <row r="21" spans="1:6" s="2" customFormat="1" ht="35.25" customHeight="1">
      <c r="A21" s="85"/>
      <c r="B21" s="89"/>
      <c r="C21" s="91"/>
      <c r="D21" s="3"/>
      <c r="E21" s="94"/>
      <c r="F21" s="33"/>
    </row>
    <row r="22" spans="1:6" ht="34.5" customHeight="1" thickBot="1">
      <c r="A22" s="110" t="s">
        <v>111</v>
      </c>
      <c r="B22" s="92">
        <f>B6</f>
        <v>50534641379</v>
      </c>
      <c r="C22" s="32">
        <f>IF($B$22=0,0,B22/$B$22*100)</f>
        <v>100</v>
      </c>
      <c r="D22" s="110" t="s">
        <v>111</v>
      </c>
      <c r="E22" s="92">
        <f>E14+E6</f>
        <v>50534641379</v>
      </c>
      <c r="F22" s="35">
        <f>IF($E$22=0,0,E22/$E$22*100)</f>
        <v>100</v>
      </c>
    </row>
    <row r="23" spans="6:8" ht="34.5" customHeight="1">
      <c r="F23" s="4"/>
      <c r="G23" s="5"/>
      <c r="H23" s="5"/>
    </row>
    <row r="24" ht="139.5" customHeight="1" hidden="1"/>
  </sheetData>
  <sheetProtection/>
  <mergeCells count="7">
    <mergeCell ref="A1:F1"/>
    <mergeCell ref="E4:F4"/>
    <mergeCell ref="B4:C4"/>
    <mergeCell ref="A4:A5"/>
    <mergeCell ref="D4:D5"/>
    <mergeCell ref="B3:D3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scale="92" r:id="rId1"/>
  <headerFooter alignWithMargins="0">
    <oddHeader>&amp;R&amp;"標楷體,標準"&amp;14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邱姮瑜</cp:lastModifiedBy>
  <cp:lastPrinted>2008-04-23T07:03:52Z</cp:lastPrinted>
  <dcterms:created xsi:type="dcterms:W3CDTF">2001-04-18T03:20:26Z</dcterms:created>
  <dcterms:modified xsi:type="dcterms:W3CDTF">2008-05-05T09:06:10Z</dcterms:modified>
  <cp:category/>
  <cp:version/>
  <cp:contentType/>
  <cp:contentStatus/>
</cp:coreProperties>
</file>