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2.勞工退休基金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<sst xmlns="http://schemas.openxmlformats.org/spreadsheetml/2006/main" count="40" uniqueCount="38">
  <si>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科　　　　目</t>
  </si>
  <si>
    <t>金　　　　額</t>
  </si>
  <si>
    <t>％</t>
  </si>
  <si>
    <t>％</t>
  </si>
  <si>
    <t>單位：新臺幣元</t>
  </si>
  <si>
    <t>科　　　　目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</si>
  <si>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</si>
  <si>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</si>
  <si>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金　　　　額</t>
  </si>
  <si>
    <t xml:space="preserve">   流動資產</t>
  </si>
  <si>
    <t xml:space="preserve">   買匯貼現及放款</t>
  </si>
  <si>
    <t xml:space="preserve">   長期投資、應收款、</t>
  </si>
  <si>
    <t xml:space="preserve">   貸墊款及準備金</t>
  </si>
  <si>
    <t xml:space="preserve">   固定資產</t>
  </si>
  <si>
    <t xml:space="preserve">   無形資產</t>
  </si>
  <si>
    <t xml:space="preserve">   遞延借項</t>
  </si>
  <si>
    <t xml:space="preserve">   其他資產</t>
  </si>
  <si>
    <t xml:space="preserve">   流動負債</t>
  </si>
  <si>
    <t xml:space="preserve">   長期負債</t>
  </si>
  <si>
    <t xml:space="preserve">   其他負債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</si>
  <si>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</si>
  <si>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r>
      <t xml:space="preserve">   </t>
    </r>
    <r>
      <rPr>
        <sz val="10"/>
        <rFont val="細明體"/>
        <family val="3"/>
      </rPr>
      <t>公積及餘絀</t>
    </r>
  </si>
  <si>
    <t>決　算　數</t>
  </si>
  <si>
    <t>預　算　數</t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</si>
  <si>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</si>
  <si>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</si>
  <si>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</si>
  <si>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</si>
  <si>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資                 產</t>
  </si>
  <si>
    <t>合                 計</t>
  </si>
  <si>
    <t>負          債</t>
  </si>
  <si>
    <t>合          計</t>
  </si>
  <si>
    <t>勞工退休基金收支餘絀決算表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</si>
  <si>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年度</t>
    </r>
  </si>
  <si>
    <t>勞工退休基金平衡表</t>
  </si>
  <si>
    <t>淨          值</t>
  </si>
  <si>
    <t>科     　　目</t>
  </si>
  <si>
    <t xml:space="preserve"> 註：信託代理與保證資產（負債）195,024,000元，遠期外匯合約名目金額11,383,247,805元，
     期貨契約價值453,756,212元。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</si>
</sst>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[$-404]AM/PM\ hh:mm:ss"/>
    <numFmt numFmtId="180" formatCode="_(* #,##0.00_);_(&quot;－&quot;* #,##0.00_);_(* &quot;&quot;_);_(_)"/>
    <numFmt numFmtId="181" formatCode="_(* #,##0.00_);_(&quot;－&quot;* #,##0.00_);_(* &quot;&quot;\);_(@_)"/>
  </numFmts>
  <fonts count="15">
    <font>
      <sz val="12"/>
      <name val="標楷體"/>
      <family val="4"/>
    </font>
    <font>
      <b/>
      <sz val="20"/>
      <name val="新細明體"/>
      <family val="1"/>
    </font>
    <font>
      <sz val="9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5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  <xf numFmtId="0" fontId="4" fillId="0" borderId="14" xfId="0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77" fontId="7" fillId="0" borderId="5" xfId="0" applyNumberFormat="1" applyFont="1" applyBorder="1" applyAlignment="1" applyProtection="1">
      <alignment horizontal="center" vertical="center"/>
      <protection/>
    </xf>
    <xf numFmtId="177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 wrapText="1"/>
      <protection locked="0"/>
    </xf>
    <xf numFmtId="43" fontId="8" fillId="0" borderId="3" xfId="15" applyFont="1" applyBorder="1" applyAlignment="1" applyProtection="1">
      <alignment horizontal="center" vertical="center"/>
      <protection locked="0"/>
    </xf>
    <xf numFmtId="43" fontId="8" fillId="0" borderId="4" xfId="15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9">
      <selection activeCell="A30" sqref="A30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75390625" style="0" customWidth="1"/>
    <col min="9" max="9" width="1.875" style="0" customWidth="1"/>
    <col min="10" max="10" width="8.125" style="0" customWidth="1"/>
  </cols>
  <sheetData>
    <row r="1" spans="1:10" ht="27.7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2:10" ht="17.25" thickBot="1">
      <c r="B3" s="31" t="s">
        <v>33</v>
      </c>
      <c r="C3" s="31"/>
      <c r="D3" s="31"/>
      <c r="E3" s="31"/>
      <c r="F3" s="31"/>
      <c r="G3" s="31"/>
      <c r="H3" s="67" t="s">
        <v>4</v>
      </c>
      <c r="I3" s="67"/>
      <c r="J3" s="67"/>
    </row>
    <row r="4" spans="1:10" ht="24.75" customHeight="1">
      <c r="A4" s="71" t="s">
        <v>5</v>
      </c>
      <c r="B4" s="49"/>
      <c r="C4" s="48" t="s">
        <v>23</v>
      </c>
      <c r="D4" s="49"/>
      <c r="E4" s="48" t="s">
        <v>22</v>
      </c>
      <c r="F4" s="49"/>
      <c r="G4" s="32" t="s">
        <v>6</v>
      </c>
      <c r="H4" s="33"/>
      <c r="I4" s="33"/>
      <c r="J4" s="33"/>
    </row>
    <row r="5" spans="1:10" ht="24.75" customHeight="1">
      <c r="A5" s="72"/>
      <c r="B5" s="51"/>
      <c r="C5" s="50"/>
      <c r="D5" s="51"/>
      <c r="E5" s="50"/>
      <c r="F5" s="51"/>
      <c r="G5" s="27" t="s">
        <v>7</v>
      </c>
      <c r="H5" s="28"/>
      <c r="I5" s="27" t="s">
        <v>3</v>
      </c>
      <c r="J5" s="40"/>
    </row>
    <row r="6" spans="1:10" ht="38.25" customHeight="1">
      <c r="A6" s="59" t="s">
        <v>24</v>
      </c>
      <c r="B6" s="60"/>
      <c r="C6" s="52">
        <v>11113417000</v>
      </c>
      <c r="D6" s="53"/>
      <c r="E6" s="52">
        <v>23861512455</v>
      </c>
      <c r="F6" s="53"/>
      <c r="G6" s="29">
        <f>E6-C6</f>
        <v>12748095455</v>
      </c>
      <c r="H6" s="30"/>
      <c r="I6" s="41">
        <f>IF(C6=0,0,(G6/C6)*100)</f>
        <v>114.70905352512193</v>
      </c>
      <c r="J6" s="42"/>
    </row>
    <row r="7" spans="1:10" ht="38.25" customHeight="1">
      <c r="A7" s="63" t="s">
        <v>25</v>
      </c>
      <c r="B7" s="64"/>
      <c r="C7" s="54">
        <v>790030000</v>
      </c>
      <c r="D7" s="55"/>
      <c r="E7" s="54">
        <v>2412726604</v>
      </c>
      <c r="F7" s="55"/>
      <c r="G7" s="43">
        <f>E7-C7</f>
        <v>1622696604</v>
      </c>
      <c r="H7" s="44"/>
      <c r="I7" s="36">
        <f>IF(C7=0,0,(G7/C7)*100)</f>
        <v>205.39683353796693</v>
      </c>
      <c r="J7" s="37"/>
    </row>
    <row r="8" spans="1:10" ht="38.25" customHeight="1" thickBot="1">
      <c r="A8" s="65" t="s">
        <v>26</v>
      </c>
      <c r="B8" s="66"/>
      <c r="C8" s="23">
        <f>C6-C7</f>
        <v>10323387000</v>
      </c>
      <c r="D8" s="24"/>
      <c r="E8" s="23">
        <f>E6-E7</f>
        <v>21448785851</v>
      </c>
      <c r="F8" s="24"/>
      <c r="G8" s="73">
        <f>E8-C8</f>
        <v>11125398851</v>
      </c>
      <c r="H8" s="74"/>
      <c r="I8" s="38">
        <f>IF(C8=0,0,(G8/C8)*100)</f>
        <v>107.76888293541644</v>
      </c>
      <c r="J8" s="39"/>
    </row>
    <row r="12" ht="15" customHeight="1"/>
    <row r="15" spans="1:10" ht="27.75">
      <c r="A15" s="13" t="s">
        <v>34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7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2:10" ht="17.25" thickBot="1">
      <c r="B17" s="31" t="s">
        <v>27</v>
      </c>
      <c r="C17" s="31"/>
      <c r="D17" s="31"/>
      <c r="E17" s="31"/>
      <c r="F17" s="31"/>
      <c r="G17" s="31"/>
      <c r="H17" s="67" t="s">
        <v>4</v>
      </c>
      <c r="I17" s="67"/>
      <c r="J17" s="67"/>
    </row>
    <row r="18" spans="1:10" ht="35.25" customHeight="1">
      <c r="A18" s="1" t="s">
        <v>0</v>
      </c>
      <c r="B18" s="32" t="s">
        <v>1</v>
      </c>
      <c r="C18" s="45"/>
      <c r="D18" s="56" t="s">
        <v>2</v>
      </c>
      <c r="E18" s="57"/>
      <c r="F18" s="32" t="s">
        <v>36</v>
      </c>
      <c r="G18" s="45"/>
      <c r="H18" s="32" t="s">
        <v>8</v>
      </c>
      <c r="I18" s="33"/>
      <c r="J18" s="2" t="s">
        <v>2</v>
      </c>
    </row>
    <row r="19" spans="1:10" ht="27" customHeight="1">
      <c r="A19" s="7" t="s">
        <v>28</v>
      </c>
      <c r="B19" s="34">
        <f>SUM(B20:C27)</f>
        <v>473019144287</v>
      </c>
      <c r="C19" s="58"/>
      <c r="D19" s="34">
        <f>IF(B$19&gt;0,(B19/B$19)*100,0)</f>
        <v>100</v>
      </c>
      <c r="E19" s="58">
        <f aca="true" t="shared" si="0" ref="E19:E28">IF(D$5&gt;0,(D19/D$14)*100,0)</f>
        <v>0</v>
      </c>
      <c r="F19" s="46" t="s">
        <v>30</v>
      </c>
      <c r="G19" s="47"/>
      <c r="H19" s="34">
        <f>SUM(H20:H22)</f>
        <v>3757483875</v>
      </c>
      <c r="I19" s="35"/>
      <c r="J19" s="5">
        <f>IF(H$28&gt;0,(H19/H$28)*100,0)</f>
        <v>0.7943619027648026</v>
      </c>
    </row>
    <row r="20" spans="1:10" ht="27" customHeight="1">
      <c r="A20" s="4" t="s">
        <v>9</v>
      </c>
      <c r="B20" s="14">
        <v>405212133188</v>
      </c>
      <c r="C20" s="22"/>
      <c r="D20" s="16">
        <f aca="true" t="shared" si="1" ref="D20:D28">IF(B$19&gt;0,(B20/B$19)*100,0)</f>
        <v>85.66505987802923</v>
      </c>
      <c r="E20" s="9">
        <f t="shared" si="0"/>
        <v>0</v>
      </c>
      <c r="F20" s="18" t="s">
        <v>17</v>
      </c>
      <c r="G20" s="19"/>
      <c r="H20" s="14">
        <v>703689185</v>
      </c>
      <c r="I20" s="15"/>
      <c r="J20" s="3">
        <f aca="true" t="shared" si="2" ref="J20:J28">IF(H$28&gt;0,(H20/H$28)*100,0)</f>
        <v>0.14876547672519638</v>
      </c>
    </row>
    <row r="21" spans="1:10" ht="27" customHeight="1">
      <c r="A21" s="4" t="s">
        <v>10</v>
      </c>
      <c r="B21" s="78">
        <v>9601263158</v>
      </c>
      <c r="C21" s="79"/>
      <c r="D21" s="16">
        <f t="shared" si="1"/>
        <v>2.0297832072890736</v>
      </c>
      <c r="E21" s="9">
        <f t="shared" si="0"/>
        <v>0</v>
      </c>
      <c r="F21" s="18" t="s">
        <v>18</v>
      </c>
      <c r="G21" s="19"/>
      <c r="H21" s="14"/>
      <c r="I21" s="15"/>
      <c r="J21" s="3">
        <f t="shared" si="2"/>
        <v>0</v>
      </c>
    </row>
    <row r="22" spans="1:10" ht="27" customHeight="1">
      <c r="A22" s="4" t="s">
        <v>11</v>
      </c>
      <c r="B22" s="14">
        <v>58205747941</v>
      </c>
      <c r="C22" s="22"/>
      <c r="D22" s="16">
        <f t="shared" si="1"/>
        <v>12.305156914681703</v>
      </c>
      <c r="E22" s="9">
        <f t="shared" si="0"/>
        <v>0</v>
      </c>
      <c r="F22" s="18" t="s">
        <v>19</v>
      </c>
      <c r="G22" s="19"/>
      <c r="H22" s="14">
        <v>3053794690</v>
      </c>
      <c r="I22" s="15"/>
      <c r="J22" s="3">
        <f t="shared" si="2"/>
        <v>0.6455964260396062</v>
      </c>
    </row>
    <row r="23" spans="1:10" ht="27" customHeight="1">
      <c r="A23" s="4" t="s">
        <v>12</v>
      </c>
      <c r="B23" s="61"/>
      <c r="C23" s="62"/>
      <c r="D23" s="16">
        <f t="shared" si="1"/>
        <v>0</v>
      </c>
      <c r="E23" s="9">
        <f t="shared" si="0"/>
        <v>0</v>
      </c>
      <c r="F23" s="20"/>
      <c r="G23" s="21"/>
      <c r="H23" s="16"/>
      <c r="I23" s="17"/>
      <c r="J23" s="3">
        <f t="shared" si="2"/>
        <v>0</v>
      </c>
    </row>
    <row r="24" spans="1:10" ht="27" customHeight="1">
      <c r="A24" s="4" t="s">
        <v>13</v>
      </c>
      <c r="B24" s="14"/>
      <c r="C24" s="22"/>
      <c r="D24" s="16">
        <f t="shared" si="1"/>
        <v>0</v>
      </c>
      <c r="E24" s="9">
        <f t="shared" si="0"/>
        <v>0</v>
      </c>
      <c r="F24" s="68" t="s">
        <v>35</v>
      </c>
      <c r="G24" s="69"/>
      <c r="H24" s="75">
        <f>SUM(H25:H27)</f>
        <v>469261660412</v>
      </c>
      <c r="I24" s="76"/>
      <c r="J24" s="5">
        <f t="shared" si="2"/>
        <v>99.2056380972352</v>
      </c>
    </row>
    <row r="25" spans="1:10" ht="27" customHeight="1">
      <c r="A25" s="4" t="s">
        <v>14</v>
      </c>
      <c r="B25" s="14"/>
      <c r="C25" s="22"/>
      <c r="D25" s="16">
        <f t="shared" si="1"/>
        <v>0</v>
      </c>
      <c r="E25" s="9">
        <f t="shared" si="0"/>
        <v>0</v>
      </c>
      <c r="F25" s="10" t="s">
        <v>20</v>
      </c>
      <c r="G25" s="26"/>
      <c r="H25" s="14">
        <v>443820910688</v>
      </c>
      <c r="I25" s="15"/>
      <c r="J25" s="3">
        <f t="shared" si="2"/>
        <v>93.82726176061824</v>
      </c>
    </row>
    <row r="26" spans="1:10" ht="27" customHeight="1">
      <c r="A26" s="4" t="s">
        <v>15</v>
      </c>
      <c r="B26" s="14"/>
      <c r="C26" s="22"/>
      <c r="D26" s="16">
        <f t="shared" si="1"/>
        <v>0</v>
      </c>
      <c r="E26" s="9">
        <f t="shared" si="0"/>
        <v>0</v>
      </c>
      <c r="F26" s="10" t="s">
        <v>21</v>
      </c>
      <c r="G26" s="26"/>
      <c r="H26" s="14">
        <v>25440749724</v>
      </c>
      <c r="I26" s="15"/>
      <c r="J26" s="3">
        <f t="shared" si="2"/>
        <v>5.378376336616951</v>
      </c>
    </row>
    <row r="27" spans="1:10" ht="27" customHeight="1">
      <c r="A27" s="4" t="s">
        <v>16</v>
      </c>
      <c r="B27" s="14"/>
      <c r="C27" s="22"/>
      <c r="D27" s="16">
        <f>IF(B$19&gt;0,(B27/B$19)*100,0)</f>
        <v>0</v>
      </c>
      <c r="E27" s="9">
        <f t="shared" si="0"/>
        <v>0</v>
      </c>
      <c r="F27" s="10"/>
      <c r="G27" s="26"/>
      <c r="H27" s="16"/>
      <c r="I27" s="17"/>
      <c r="J27" s="3">
        <f t="shared" si="2"/>
        <v>0</v>
      </c>
    </row>
    <row r="28" spans="1:10" ht="27" customHeight="1" thickBot="1">
      <c r="A28" s="8" t="s">
        <v>29</v>
      </c>
      <c r="B28" s="23">
        <f>B19</f>
        <v>473019144287</v>
      </c>
      <c r="C28" s="24"/>
      <c r="D28" s="23">
        <f t="shared" si="1"/>
        <v>100</v>
      </c>
      <c r="E28" s="24">
        <f t="shared" si="0"/>
        <v>0</v>
      </c>
      <c r="F28" s="11" t="s">
        <v>31</v>
      </c>
      <c r="G28" s="12"/>
      <c r="H28" s="23">
        <f>H19+H24</f>
        <v>473019144287</v>
      </c>
      <c r="I28" s="25"/>
      <c r="J28" s="6">
        <f t="shared" si="2"/>
        <v>100</v>
      </c>
    </row>
    <row r="29" spans="1:10" ht="37.5" customHeight="1">
      <c r="A29" s="77" t="s">
        <v>37</v>
      </c>
      <c r="B29" s="70"/>
      <c r="C29" s="70"/>
      <c r="D29" s="70"/>
      <c r="E29" s="70"/>
      <c r="F29" s="70"/>
      <c r="G29" s="70"/>
      <c r="H29" s="70"/>
      <c r="I29" s="70"/>
      <c r="J29" s="70"/>
    </row>
  </sheetData>
  <sheetProtection/>
  <mergeCells count="74"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5:J15"/>
    <mergeCell ref="A16:J16"/>
    <mergeCell ref="A8:B8"/>
    <mergeCell ref="C8:D8"/>
    <mergeCell ref="E8:F8"/>
    <mergeCell ref="G8:H8"/>
    <mergeCell ref="B17:G17"/>
    <mergeCell ref="H17:J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A29:J29"/>
    <mergeCell ref="B28:C28"/>
    <mergeCell ref="D28:E28"/>
    <mergeCell ref="F28:G28"/>
    <mergeCell ref="H28:I2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2008-04-24T03:05:51Z</cp:lastPrinted>
  <dcterms:created xsi:type="dcterms:W3CDTF">2007-08-16T01:36:10Z</dcterms:created>
  <dcterms:modified xsi:type="dcterms:W3CDTF">2008-05-05T08:57:21Z</dcterms:modified>
  <cp:category/>
  <cp:version/>
  <cp:contentType/>
  <cp:contentStatus/>
</cp:coreProperties>
</file>