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7740" activeTab="0"/>
  </bookViews>
  <sheets>
    <sheet name="2.勞工退休基金" sheetId="1" r:id="rId1"/>
  </sheets>
  <definedNames>
    <definedName name="_xlnm.Print_Area" localSheetId="0">'2.勞工退休基金'!$A$1:$J$32</definedName>
  </definedNames>
  <calcPr fullCalcOnLoad="1"/>
</workbook>
</file>

<file path=xl/sharedStrings.xml><?xml version="1.0" encoding="utf-8"?>
<sst xmlns="http://schemas.openxmlformats.org/spreadsheetml/2006/main" count="44" uniqueCount="42">
  <si>
    <t>收支餘絀結算表</t>
  </si>
  <si>
    <t>單位：新臺幣元</t>
  </si>
  <si>
    <t>科　　　　目</t>
  </si>
  <si>
    <t>％</t>
  </si>
  <si>
    <t>金　　　　額</t>
  </si>
  <si>
    <t>勞工退休基金(舊制)</t>
  </si>
  <si>
    <r>
      <t xml:space="preserve">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</si>
  <si>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</si>
  <si>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</si>
  <si>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</si>
  <si>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</si>
  <si>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</si>
  <si>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</si>
  <si>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</si>
  <si>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t>勞工退休基金(舊制)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</si>
  <si>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</si>
  <si>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</si>
  <si>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</si>
  <si>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</si>
  <si>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</si>
  <si>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</si>
  <si>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</si>
  <si>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債</t>
    </r>
  </si>
  <si>
    <t xml:space="preserve">   流動資產</t>
  </si>
  <si>
    <t xml:space="preserve">   流動負債</t>
  </si>
  <si>
    <t xml:space="preserve">   買匯貼現及放款</t>
  </si>
  <si>
    <t xml:space="preserve">   長期負債</t>
  </si>
  <si>
    <t xml:space="preserve">   長期投資、應收款、</t>
  </si>
  <si>
    <t xml:space="preserve">   其他負債</t>
  </si>
  <si>
    <t xml:space="preserve">   貸墊款及準備金</t>
  </si>
  <si>
    <t xml:space="preserve">   固定資產</t>
  </si>
  <si>
    <r>
      <t>淨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值</t>
    </r>
  </si>
  <si>
    <t xml:space="preserve">   無形資產</t>
  </si>
  <si>
    <r>
      <t xml:space="preserve">   </t>
    </r>
    <r>
      <rPr>
        <sz val="10"/>
        <color indexed="8"/>
        <rFont val="新細明體"/>
        <family val="1"/>
      </rPr>
      <t>基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新細明體"/>
        <family val="1"/>
      </rPr>
      <t>金</t>
    </r>
  </si>
  <si>
    <t xml:space="preserve">   遞延借項</t>
  </si>
  <si>
    <r>
      <t xml:space="preserve">   </t>
    </r>
    <r>
      <rPr>
        <sz val="10"/>
        <color indexed="8"/>
        <rFont val="細明體"/>
        <family val="3"/>
      </rPr>
      <t>公積及餘絀</t>
    </r>
  </si>
  <si>
    <t xml:space="preserve">   其他資產</t>
  </si>
  <si>
    <t>合　 　　計</t>
  </si>
  <si>
    <r>
      <t>合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</si>
  <si>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r>
      <t>註：信託代理與保證資產（負債）</t>
    </r>
    <r>
      <rPr>
        <sz val="9"/>
        <rFont val="Times New Roman"/>
        <family val="1"/>
      </rPr>
      <t>288,774,000</t>
    </r>
    <r>
      <rPr>
        <sz val="9"/>
        <rFont val="新細明體"/>
        <family val="1"/>
      </rPr>
      <t>元，遠期外匯合約名目金額</t>
    </r>
    <r>
      <rPr>
        <sz val="9"/>
        <rFont val="Times New Roman"/>
        <family val="1"/>
      </rPr>
      <t>18,330,169,423</t>
    </r>
    <r>
      <rPr>
        <sz val="9"/>
        <rFont val="新細明體"/>
        <family val="1"/>
      </rPr>
      <t>元，賣出期貨契約價值</t>
    </r>
    <r>
      <rPr>
        <sz val="9"/>
        <rFont val="Times New Roman"/>
        <family val="1"/>
      </rPr>
      <t>1,572,931,753</t>
    </r>
    <r>
      <rPr>
        <sz val="9"/>
        <rFont val="新細明體"/>
        <family val="1"/>
      </rPr>
      <t xml:space="preserve">元，
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買入期貨契約價值</t>
    </r>
    <r>
      <rPr>
        <sz val="9"/>
        <rFont val="Times New Roman"/>
        <family val="1"/>
      </rPr>
      <t>196,565,333</t>
    </r>
    <r>
      <rPr>
        <sz val="9"/>
        <rFont val="新細明體"/>
        <family val="1"/>
      </rPr>
      <t>元。</t>
    </r>
    <r>
      <rPr>
        <sz val="9"/>
        <rFont val="Times New Roman"/>
        <family val="1"/>
      </rPr>
      <t xml:space="preserve">    </t>
    </r>
  </si>
  <si>
    <r>
      <t xml:space="preserve">      </t>
    </r>
    <r>
      <rPr>
        <sz val="10"/>
        <rFont val="Times New Roman"/>
        <family val="1"/>
      </rPr>
      <t xml:space="preserve">  </t>
    </r>
  </si>
  <si>
    <r>
      <t xml:space="preserve">             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</si>
</sst>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</numFmts>
  <fonts count="22">
    <font>
      <sz val="12"/>
      <name val="標楷體"/>
      <family val="4"/>
    </font>
    <font>
      <sz val="9"/>
      <name val="標楷體"/>
      <family val="4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9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Times New Roman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sz val="10"/>
      <color indexed="9"/>
      <name val="Times New Roman"/>
      <family val="1"/>
    </font>
    <font>
      <sz val="10"/>
      <color indexed="8"/>
      <name val="細明體"/>
      <family val="3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right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7" fontId="7" fillId="0" borderId="15" xfId="0" applyNumberFormat="1" applyFont="1" applyBorder="1" applyAlignment="1" applyProtection="1">
      <alignment horizontal="center" vertical="center"/>
      <protection/>
    </xf>
    <xf numFmtId="177" fontId="7" fillId="0" borderId="14" xfId="0" applyNumberFormat="1" applyFont="1" applyBorder="1" applyAlignment="1" applyProtection="1">
      <alignment horizontal="center" vertical="center"/>
      <protection/>
    </xf>
    <xf numFmtId="178" fontId="7" fillId="0" borderId="15" xfId="0" applyNumberFormat="1" applyFont="1" applyBorder="1" applyAlignment="1" applyProtection="1">
      <alignment horizontal="right" vertical="center" indent="1" readingOrder="2"/>
      <protection/>
    </xf>
    <xf numFmtId="178" fontId="7" fillId="0" borderId="13" xfId="0" applyNumberFormat="1" applyFont="1" applyBorder="1" applyAlignment="1" applyProtection="1">
      <alignment horizontal="right" vertical="center" indent="1" readingOrder="2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 locked="0"/>
    </xf>
    <xf numFmtId="176" fontId="7" fillId="0" borderId="16" xfId="0" applyNumberFormat="1" applyFont="1" applyBorder="1" applyAlignment="1" applyProtection="1">
      <alignment horizontal="center" vertical="center"/>
      <protection locked="0"/>
    </xf>
    <xf numFmtId="177" fontId="7" fillId="0" borderId="17" xfId="0" applyNumberFormat="1" applyFont="1" applyBorder="1" applyAlignment="1" applyProtection="1">
      <alignment horizontal="center" vertical="center"/>
      <protection/>
    </xf>
    <xf numFmtId="177" fontId="7" fillId="0" borderId="16" xfId="0" applyNumberFormat="1" applyFont="1" applyBorder="1" applyAlignment="1" applyProtection="1">
      <alignment horizontal="center" vertical="center"/>
      <protection/>
    </xf>
    <xf numFmtId="178" fontId="7" fillId="0" borderId="17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left" vertical="center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177" fontId="7" fillId="0" borderId="19" xfId="0" applyNumberFormat="1" applyFont="1" applyBorder="1" applyAlignment="1" applyProtection="1">
      <alignment horizontal="center" vertical="center"/>
      <protection/>
    </xf>
    <xf numFmtId="177" fontId="7" fillId="0" borderId="18" xfId="0" applyNumberFormat="1" applyFont="1" applyBorder="1" applyAlignment="1" applyProtection="1">
      <alignment horizontal="center" vertical="center"/>
      <protection/>
    </xf>
    <xf numFmtId="178" fontId="7" fillId="0" borderId="19" xfId="0" applyNumberFormat="1" applyFont="1" applyBorder="1" applyAlignment="1" applyProtection="1">
      <alignment horizontal="right" vertical="center" indent="1" readingOrder="2"/>
      <protection/>
    </xf>
    <xf numFmtId="178" fontId="7" fillId="0" borderId="1" xfId="0" applyNumberFormat="1" applyFont="1" applyBorder="1" applyAlignment="1" applyProtection="1">
      <alignment horizontal="right" vertical="center" indent="1" readingOrder="2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176" fontId="13" fillId="0" borderId="15" xfId="0" applyNumberFormat="1" applyFont="1" applyBorder="1" applyAlignment="1" applyProtection="1">
      <alignment horizontal="center" vertical="center"/>
      <protection/>
    </xf>
    <xf numFmtId="176" fontId="13" fillId="0" borderId="14" xfId="0" applyNumberFormat="1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176" fontId="13" fillId="0" borderId="13" xfId="0" applyNumberFormat="1" applyFont="1" applyBorder="1" applyAlignment="1" applyProtection="1">
      <alignment horizontal="center" vertical="center"/>
      <protection/>
    </xf>
    <xf numFmtId="176" fontId="13" fillId="0" borderId="17" xfId="0" applyNumberFormat="1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176" fontId="16" fillId="0" borderId="17" xfId="0" applyNumberFormat="1" applyFont="1" applyBorder="1" applyAlignment="1" applyProtection="1">
      <alignment horizontal="center" vertical="center"/>
      <protection locked="0"/>
    </xf>
    <xf numFmtId="176" fontId="16" fillId="0" borderId="16" xfId="0" applyNumberFormat="1" applyFont="1" applyBorder="1" applyAlignment="1" applyProtection="1">
      <alignment horizontal="center" vertical="center"/>
      <protection locked="0"/>
    </xf>
    <xf numFmtId="176" fontId="17" fillId="0" borderId="17" xfId="0" applyNumberFormat="1" applyFont="1" applyBorder="1" applyAlignment="1" applyProtection="1">
      <alignment horizontal="center" vertical="center"/>
      <protection/>
    </xf>
    <xf numFmtId="176" fontId="17" fillId="0" borderId="16" xfId="0" applyNumberFormat="1" applyFont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left" vertical="center"/>
      <protection/>
    </xf>
    <xf numFmtId="0" fontId="18" fillId="0" borderId="16" xfId="0" applyFont="1" applyBorder="1" applyAlignment="1" applyProtection="1">
      <alignment horizontal="left" vertical="center"/>
      <protection/>
    </xf>
    <xf numFmtId="176" fontId="16" fillId="0" borderId="0" xfId="0" applyNumberFormat="1" applyFont="1" applyBorder="1" applyAlignment="1" applyProtection="1">
      <alignment horizontal="center" vertical="center"/>
      <protection locked="0"/>
    </xf>
    <xf numFmtId="176" fontId="17" fillId="0" borderId="17" xfId="0" applyNumberFormat="1" applyFont="1" applyBorder="1" applyAlignment="1" applyProtection="1">
      <alignment horizontal="center" vertical="center"/>
      <protection/>
    </xf>
    <xf numFmtId="43" fontId="15" fillId="0" borderId="17" xfId="15" applyFont="1" applyBorder="1" applyAlignment="1" applyProtection="1">
      <alignment horizontal="center" vertical="center"/>
      <protection locked="0"/>
    </xf>
    <xf numFmtId="43" fontId="15" fillId="0" borderId="16" xfId="15" applyFont="1" applyBorder="1" applyAlignment="1" applyProtection="1">
      <alignment horizontal="center" vertical="center"/>
      <protection locked="0"/>
    </xf>
    <xf numFmtId="176" fontId="19" fillId="0" borderId="17" xfId="0" applyNumberFormat="1" applyFont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7" fillId="0" borderId="16" xfId="0" applyFont="1" applyBorder="1" applyAlignment="1" applyProtection="1">
      <alignment horizontal="center" vertical="center"/>
      <protection/>
    </xf>
    <xf numFmtId="176" fontId="17" fillId="0" borderId="0" xfId="0" applyNumberFormat="1" applyFont="1" applyBorder="1" applyAlignment="1" applyProtection="1">
      <alignment horizontal="center" vertical="center"/>
      <protection/>
    </xf>
    <xf numFmtId="176" fontId="17" fillId="0" borderId="17" xfId="0" applyNumberFormat="1" applyFont="1" applyBorder="1" applyAlignment="1" applyProtection="1">
      <alignment horizontal="center" vertical="center"/>
      <protection locked="0"/>
    </xf>
    <xf numFmtId="176" fontId="17" fillId="0" borderId="16" xfId="0" applyNumberFormat="1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176" fontId="13" fillId="0" borderId="17" xfId="0" applyNumberFormat="1" applyFont="1" applyBorder="1" applyAlignment="1" applyProtection="1">
      <alignment horizontal="center" vertical="center"/>
      <protection/>
    </xf>
    <xf numFmtId="176" fontId="13" fillId="0" borderId="0" xfId="0" applyNumberFormat="1" applyFont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left" vertical="center"/>
      <protection/>
    </xf>
    <xf numFmtId="0" fontId="17" fillId="0" borderId="16" xfId="0" applyFont="1" applyBorder="1" applyAlignment="1" applyProtection="1">
      <alignment horizontal="left" vertical="center"/>
      <protection/>
    </xf>
    <xf numFmtId="176" fontId="19" fillId="0" borderId="17" xfId="0" applyNumberFormat="1" applyFont="1" applyBorder="1" applyAlignment="1" applyProtection="1">
      <alignment horizontal="center" vertical="center"/>
      <protection/>
    </xf>
    <xf numFmtId="176" fontId="19" fillId="0" borderId="16" xfId="0" applyNumberFormat="1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176" fontId="13" fillId="0" borderId="19" xfId="0" applyNumberFormat="1" applyFont="1" applyBorder="1" applyAlignment="1" applyProtection="1">
      <alignment horizontal="center" vertical="center"/>
      <protection/>
    </xf>
    <xf numFmtId="176" fontId="13" fillId="0" borderId="18" xfId="0" applyNumberFormat="1" applyFont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176" fontId="13" fillId="0" borderId="1" xfId="0" applyNumberFormat="1" applyFont="1" applyBorder="1" applyAlignment="1" applyProtection="1">
      <alignment horizontal="center" vertical="center"/>
      <protection/>
    </xf>
    <xf numFmtId="176" fontId="13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vertical="center" wrapText="1"/>
      <protection locked="0"/>
    </xf>
    <xf numFmtId="0" fontId="0" fillId="0" borderId="2" xfId="0" applyBorder="1" applyAlignment="1">
      <alignment vertical="center"/>
    </xf>
    <xf numFmtId="0" fontId="16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SheetLayoutView="100" workbookViewId="0" topLeftCell="A1">
      <selection activeCell="A1" sqref="A1:J1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10.00390625" style="0" customWidth="1"/>
  </cols>
  <sheetData>
    <row r="1" spans="1:10" ht="27.7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</row>
    <row r="2" spans="1:10" ht="27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6.5">
      <c r="A3" s="2"/>
      <c r="B3" s="2"/>
      <c r="C3" s="2"/>
      <c r="D3" s="2"/>
      <c r="E3" s="2"/>
      <c r="F3" s="2"/>
      <c r="G3" s="2"/>
      <c r="H3" s="2"/>
      <c r="I3" s="2"/>
      <c r="J3" s="2"/>
    </row>
    <row r="4" spans="2:10" ht="17.25" thickBot="1">
      <c r="B4" s="3" t="s">
        <v>6</v>
      </c>
      <c r="C4" s="3"/>
      <c r="D4" s="3"/>
      <c r="E4" s="3"/>
      <c r="F4" s="3"/>
      <c r="G4" s="3"/>
      <c r="H4" s="4" t="s">
        <v>1</v>
      </c>
      <c r="I4" s="4"/>
      <c r="J4" s="4"/>
    </row>
    <row r="5" spans="1:10" ht="20.25" customHeight="1">
      <c r="A5" s="5" t="s">
        <v>2</v>
      </c>
      <c r="B5" s="6"/>
      <c r="C5" s="7" t="s">
        <v>7</v>
      </c>
      <c r="D5" s="6"/>
      <c r="E5" s="7" t="s">
        <v>8</v>
      </c>
      <c r="F5" s="6"/>
      <c r="G5" s="8" t="s">
        <v>9</v>
      </c>
      <c r="H5" s="9"/>
      <c r="I5" s="9"/>
      <c r="J5" s="9"/>
    </row>
    <row r="6" spans="1:10" ht="20.25" customHeight="1">
      <c r="A6" s="10"/>
      <c r="B6" s="11"/>
      <c r="C6" s="12"/>
      <c r="D6" s="11"/>
      <c r="E6" s="12"/>
      <c r="F6" s="11"/>
      <c r="G6" s="13" t="s">
        <v>10</v>
      </c>
      <c r="H6" s="14"/>
      <c r="I6" s="13" t="s">
        <v>3</v>
      </c>
      <c r="J6" s="15"/>
    </row>
    <row r="7" spans="1:10" ht="34.5" customHeight="1">
      <c r="A7" s="16" t="s">
        <v>11</v>
      </c>
      <c r="B7" s="17"/>
      <c r="C7" s="18">
        <v>30796967495</v>
      </c>
      <c r="D7" s="19"/>
      <c r="E7" s="18">
        <v>9582183000</v>
      </c>
      <c r="F7" s="19"/>
      <c r="G7" s="20">
        <f>C7-E7</f>
        <v>21214784495</v>
      </c>
      <c r="H7" s="21"/>
      <c r="I7" s="22">
        <f>ABS(IF(E7=0,0,(G7/E7)*100))</f>
        <v>221.39823978523475</v>
      </c>
      <c r="J7" s="23"/>
    </row>
    <row r="8" spans="1:10" ht="34.5" customHeight="1">
      <c r="A8" s="24" t="s">
        <v>12</v>
      </c>
      <c r="B8" s="25"/>
      <c r="C8" s="26">
        <v>199144567</v>
      </c>
      <c r="D8" s="27"/>
      <c r="E8" s="26">
        <v>998643000</v>
      </c>
      <c r="F8" s="27"/>
      <c r="G8" s="28">
        <f>C8-E8</f>
        <v>-799498433</v>
      </c>
      <c r="H8" s="29"/>
      <c r="I8" s="30">
        <f>ABS(IF(E8=0,0,(G8/E8)*100))</f>
        <v>80.05848266097094</v>
      </c>
      <c r="J8" s="31"/>
    </row>
    <row r="9" spans="1:10" ht="34.5" customHeight="1" thickBot="1">
      <c r="A9" s="32" t="s">
        <v>13</v>
      </c>
      <c r="B9" s="33"/>
      <c r="C9" s="34">
        <f>C7-C8</f>
        <v>30597822928</v>
      </c>
      <c r="D9" s="35"/>
      <c r="E9" s="34">
        <f>E7-E8</f>
        <v>8583540000</v>
      </c>
      <c r="F9" s="35"/>
      <c r="G9" s="36">
        <f>C9-E9</f>
        <v>22014282928</v>
      </c>
      <c r="H9" s="37"/>
      <c r="I9" s="38">
        <f>ABS(IF(E9=0,0,(G9/E9)*100))</f>
        <v>256.47090743446176</v>
      </c>
      <c r="J9" s="39"/>
    </row>
    <row r="17" spans="1:10" ht="27.75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27.75">
      <c r="A18" s="1" t="s">
        <v>15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16.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2:10" ht="17.25" thickBot="1">
      <c r="B20" s="3" t="s">
        <v>16</v>
      </c>
      <c r="C20" s="3"/>
      <c r="D20" s="3"/>
      <c r="E20" s="3"/>
      <c r="F20" s="3"/>
      <c r="G20" s="3"/>
      <c r="H20" s="4" t="s">
        <v>1</v>
      </c>
      <c r="I20" s="4"/>
      <c r="J20" s="4"/>
    </row>
    <row r="21" spans="1:10" ht="35.25" customHeight="1">
      <c r="A21" s="40" t="s">
        <v>17</v>
      </c>
      <c r="B21" s="8" t="s">
        <v>18</v>
      </c>
      <c r="C21" s="41"/>
      <c r="D21" s="42" t="s">
        <v>19</v>
      </c>
      <c r="E21" s="43"/>
      <c r="F21" s="8" t="s">
        <v>20</v>
      </c>
      <c r="G21" s="41"/>
      <c r="H21" s="8" t="s">
        <v>4</v>
      </c>
      <c r="I21" s="9"/>
      <c r="J21" s="44" t="s">
        <v>19</v>
      </c>
    </row>
    <row r="22" spans="1:10" ht="23.25" customHeight="1">
      <c r="A22" s="45" t="s">
        <v>21</v>
      </c>
      <c r="B22" s="46">
        <f>SUM(B23:C30)</f>
        <v>471760759605</v>
      </c>
      <c r="C22" s="47"/>
      <c r="D22" s="46">
        <f>IF(B$22&gt;0,(B22/B$22)*100,0)</f>
        <v>100</v>
      </c>
      <c r="E22" s="47">
        <f>IF(D$6&gt;0,(D22/D$16)*100,0)</f>
        <v>0</v>
      </c>
      <c r="F22" s="48" t="s">
        <v>22</v>
      </c>
      <c r="G22" s="49"/>
      <c r="H22" s="46">
        <f>SUM(H23:H25)</f>
        <v>1406615146</v>
      </c>
      <c r="I22" s="50"/>
      <c r="J22" s="51">
        <f aca="true" t="shared" si="0" ref="J22:J29">IF(H$31&gt;0,(H22/H$31)*100,0)</f>
        <v>0.2981628118408456</v>
      </c>
    </row>
    <row r="23" spans="1:10" ht="23.25" customHeight="1">
      <c r="A23" s="52" t="s">
        <v>23</v>
      </c>
      <c r="B23" s="53">
        <v>403335246053</v>
      </c>
      <c r="C23" s="54"/>
      <c r="D23" s="55">
        <f>IF(B$22&gt;0,(B23/B$22)*100,0)</f>
        <v>85.49571744600125</v>
      </c>
      <c r="E23" s="56">
        <f>IF(D$6&gt;0,(D23/D$16)*100,0)</f>
        <v>0</v>
      </c>
      <c r="F23" s="57" t="s">
        <v>24</v>
      </c>
      <c r="G23" s="58"/>
      <c r="H23" s="53">
        <v>1406600146</v>
      </c>
      <c r="I23" s="59"/>
      <c r="J23" s="60">
        <f t="shared" si="0"/>
        <v>0.2981596322631265</v>
      </c>
    </row>
    <row r="24" spans="1:10" ht="23.25" customHeight="1">
      <c r="A24" s="52" t="s">
        <v>25</v>
      </c>
      <c r="B24" s="61">
        <v>4874881579</v>
      </c>
      <c r="C24" s="62"/>
      <c r="D24" s="55">
        <f>IF(B$22&gt;0,(B24/B$22)*100,0)</f>
        <v>1.0333376567991124</v>
      </c>
      <c r="E24" s="56">
        <f>IF(D$6&gt;0,(D24/D$16)*100,0)</f>
        <v>0</v>
      </c>
      <c r="F24" s="57" t="s">
        <v>26</v>
      </c>
      <c r="G24" s="58"/>
      <c r="H24" s="53"/>
      <c r="I24" s="59"/>
      <c r="J24" s="60">
        <f t="shared" si="0"/>
        <v>0</v>
      </c>
    </row>
    <row r="25" spans="1:10" ht="23.25" customHeight="1">
      <c r="A25" s="52" t="s">
        <v>27</v>
      </c>
      <c r="B25" s="53">
        <v>63547707053</v>
      </c>
      <c r="C25" s="54"/>
      <c r="D25" s="55">
        <f>IF(B$22&gt;0,(B25/B$22)*100,0)</f>
        <v>13.470324896502156</v>
      </c>
      <c r="E25" s="56">
        <f>IF(D$6&gt;0,(D25/D$16)*100,0)</f>
        <v>0</v>
      </c>
      <c r="F25" s="57" t="s">
        <v>28</v>
      </c>
      <c r="G25" s="58"/>
      <c r="H25" s="53">
        <v>15000</v>
      </c>
      <c r="I25" s="59"/>
      <c r="J25" s="63">
        <f t="shared" si="0"/>
        <v>3.1795777191302074E-06</v>
      </c>
    </row>
    <row r="26" spans="1:10" ht="23.25" customHeight="1">
      <c r="A26" s="52" t="s">
        <v>29</v>
      </c>
      <c r="B26" s="64"/>
      <c r="C26" s="65"/>
      <c r="D26" s="55"/>
      <c r="E26" s="56"/>
      <c r="F26" s="64"/>
      <c r="G26" s="65"/>
      <c r="H26" s="55"/>
      <c r="I26" s="66"/>
      <c r="J26" s="60">
        <f t="shared" si="0"/>
        <v>0</v>
      </c>
    </row>
    <row r="27" spans="1:10" ht="23.25" customHeight="1">
      <c r="A27" s="52" t="s">
        <v>30</v>
      </c>
      <c r="B27" s="67"/>
      <c r="C27" s="68"/>
      <c r="D27" s="55">
        <f>IF(B$22&gt;0,(B27/B$22)*100,0)</f>
        <v>0</v>
      </c>
      <c r="E27" s="56">
        <f>IF(D$6&gt;0,(D27/D$16)*100,0)</f>
        <v>0</v>
      </c>
      <c r="F27" s="69" t="s">
        <v>31</v>
      </c>
      <c r="G27" s="70"/>
      <c r="H27" s="71">
        <f>SUM(H28:H30)</f>
        <v>470354144459</v>
      </c>
      <c r="I27" s="72"/>
      <c r="J27" s="51">
        <f t="shared" si="0"/>
        <v>99.70183718815916</v>
      </c>
    </row>
    <row r="28" spans="1:10" ht="23.25" customHeight="1">
      <c r="A28" s="52" t="s">
        <v>32</v>
      </c>
      <c r="B28" s="67"/>
      <c r="C28" s="68"/>
      <c r="D28" s="55">
        <f>IF(B$22&gt;0,(B28/B$22)*100,0)</f>
        <v>0</v>
      </c>
      <c r="E28" s="56">
        <f>IF(D$6&gt;0,(D28/D$16)*100,0)</f>
        <v>0</v>
      </c>
      <c r="F28" s="73" t="s">
        <v>33</v>
      </c>
      <c r="G28" s="74"/>
      <c r="H28" s="53">
        <v>473412931097</v>
      </c>
      <c r="I28" s="59"/>
      <c r="J28" s="60">
        <f t="shared" si="0"/>
        <v>100.35021384427635</v>
      </c>
    </row>
    <row r="29" spans="1:10" ht="23.25" customHeight="1">
      <c r="A29" s="52" t="s">
        <v>34</v>
      </c>
      <c r="B29" s="67"/>
      <c r="C29" s="68"/>
      <c r="D29" s="55">
        <f>IF(B$22&gt;0,(B29/B$22)*100,0)</f>
        <v>0</v>
      </c>
      <c r="E29" s="56">
        <f>IF(D$6&gt;0,(D29/D$16)*100,0)</f>
        <v>0</v>
      </c>
      <c r="F29" s="73" t="s">
        <v>35</v>
      </c>
      <c r="G29" s="74"/>
      <c r="H29" s="53">
        <v>-3058786638</v>
      </c>
      <c r="I29" s="59"/>
      <c r="J29" s="60">
        <f t="shared" si="0"/>
        <v>-0.6483766561171997</v>
      </c>
    </row>
    <row r="30" spans="1:10" ht="23.25" customHeight="1">
      <c r="A30" s="52" t="s">
        <v>36</v>
      </c>
      <c r="B30" s="67">
        <v>2924920</v>
      </c>
      <c r="C30" s="68"/>
      <c r="D30" s="75">
        <f>IF(B$22&gt;0,(B30/B$22)*100,0)</f>
        <v>0.000620000697482555</v>
      </c>
      <c r="E30" s="76">
        <f>IF(D$6&gt;0,(D30/D$16)*100,0)</f>
        <v>0</v>
      </c>
      <c r="F30" s="73"/>
      <c r="G30" s="74"/>
      <c r="H30" s="55"/>
      <c r="I30" s="66"/>
      <c r="J30" s="60"/>
    </row>
    <row r="31" spans="1:10" ht="23.25" customHeight="1" thickBot="1">
      <c r="A31" s="77" t="s">
        <v>37</v>
      </c>
      <c r="B31" s="78">
        <f>B22</f>
        <v>471760759605</v>
      </c>
      <c r="C31" s="79"/>
      <c r="D31" s="78">
        <f>IF(B$22&gt;0,(B31/B$22)*100,0)</f>
        <v>100</v>
      </c>
      <c r="E31" s="79">
        <f>IF(D$6&gt;0,(D31/D$16)*100,0)</f>
        <v>0</v>
      </c>
      <c r="F31" s="80" t="s">
        <v>38</v>
      </c>
      <c r="G31" s="81"/>
      <c r="H31" s="78">
        <f>H22+H27</f>
        <v>471760759605</v>
      </c>
      <c r="I31" s="82"/>
      <c r="J31" s="83">
        <f>IF(H$31&gt;0,(H31/H$31)*100,0)</f>
        <v>100</v>
      </c>
    </row>
    <row r="32" spans="1:10" ht="34.5" customHeight="1">
      <c r="A32" s="84" t="s">
        <v>39</v>
      </c>
      <c r="B32" s="85"/>
      <c r="C32" s="85"/>
      <c r="D32" s="85"/>
      <c r="E32" s="85"/>
      <c r="F32" s="85"/>
      <c r="G32" s="85"/>
      <c r="H32" s="85"/>
      <c r="I32" s="85"/>
      <c r="J32" s="85"/>
    </row>
    <row r="33" spans="1:10" ht="16.5">
      <c r="A33" s="86" t="s">
        <v>40</v>
      </c>
      <c r="B33" s="87"/>
      <c r="C33" s="87"/>
      <c r="D33" s="87"/>
      <c r="E33" s="87"/>
      <c r="F33" s="87"/>
      <c r="G33" s="87"/>
      <c r="H33" s="87"/>
      <c r="I33" s="87"/>
      <c r="J33" s="87"/>
    </row>
    <row r="34" spans="1:10" ht="16.5">
      <c r="A34" s="88" t="s">
        <v>41</v>
      </c>
      <c r="B34" s="89"/>
      <c r="C34" s="89"/>
      <c r="D34" s="89"/>
      <c r="E34" s="89"/>
      <c r="F34" s="89"/>
      <c r="G34" s="89"/>
      <c r="H34" s="89"/>
      <c r="I34" s="89"/>
      <c r="J34" s="89"/>
    </row>
  </sheetData>
  <mergeCells count="78">
    <mergeCell ref="A19:J19"/>
    <mergeCell ref="A5:B6"/>
    <mergeCell ref="C5:D6"/>
    <mergeCell ref="E5:F6"/>
    <mergeCell ref="G5:J5"/>
    <mergeCell ref="A9:B9"/>
    <mergeCell ref="C9:D9"/>
    <mergeCell ref="E9:F9"/>
    <mergeCell ref="G9:H9"/>
    <mergeCell ref="I9:J9"/>
    <mergeCell ref="A3:J3"/>
    <mergeCell ref="B4:G4"/>
    <mergeCell ref="A1:J1"/>
    <mergeCell ref="A2:J2"/>
    <mergeCell ref="H4:J4"/>
    <mergeCell ref="H21:I21"/>
    <mergeCell ref="B22:C22"/>
    <mergeCell ref="D22:E22"/>
    <mergeCell ref="F22:G22"/>
    <mergeCell ref="H22:I22"/>
    <mergeCell ref="G6:H6"/>
    <mergeCell ref="I6:J6"/>
    <mergeCell ref="I7:J7"/>
    <mergeCell ref="D30:E30"/>
    <mergeCell ref="F30:G30"/>
    <mergeCell ref="H30:I30"/>
    <mergeCell ref="I8:J8"/>
    <mergeCell ref="A17:J17"/>
    <mergeCell ref="B21:C21"/>
    <mergeCell ref="D21:E21"/>
    <mergeCell ref="A7:B7"/>
    <mergeCell ref="C7:D7"/>
    <mergeCell ref="E7:F7"/>
    <mergeCell ref="G7:H7"/>
    <mergeCell ref="H31:I31"/>
    <mergeCell ref="A8:B8"/>
    <mergeCell ref="C8:D8"/>
    <mergeCell ref="E8:F8"/>
    <mergeCell ref="G8:H8"/>
    <mergeCell ref="A18:J18"/>
    <mergeCell ref="B20:G20"/>
    <mergeCell ref="H20:J20"/>
    <mergeCell ref="B30:C30"/>
    <mergeCell ref="F21:G21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A32:J32"/>
    <mergeCell ref="A33:J33"/>
    <mergeCell ref="A34:J34"/>
    <mergeCell ref="B29:C29"/>
    <mergeCell ref="D29:E29"/>
    <mergeCell ref="F29:G29"/>
    <mergeCell ref="H29:I29"/>
    <mergeCell ref="B31:C31"/>
    <mergeCell ref="D31:E31"/>
    <mergeCell ref="F31:G31"/>
  </mergeCells>
  <printOptions/>
  <pageMargins left="0.6299212598425197" right="0.6299212598425197" top="0.984251968503937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dcterms:created xsi:type="dcterms:W3CDTF">2009-08-31T05:15:40Z</dcterms:created>
  <dcterms:modified xsi:type="dcterms:W3CDTF">2009-08-31T05:17:47Z</dcterms:modified>
  <cp:category/>
  <cp:version/>
  <cp:contentType/>
  <cp:contentStatus/>
</cp:coreProperties>
</file>