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<sst xmlns="http://schemas.openxmlformats.org/spreadsheetml/2006/main" count="68" uniqueCount="64">
  <si>
    <t>％</t>
  </si>
  <si>
    <t>研發替代役基金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</si>
  <si>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</si>
  <si>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</si>
  <si>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</si>
  <si>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</si>
  <si>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</si>
  <si>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</si>
  <si>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</si>
  <si>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</si>
  <si>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</si>
  <si>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</si>
  <si>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</si>
  <si>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</si>
  <si>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</si>
  <si>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</si>
  <si>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</si>
  <si>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</si>
  <si>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</si>
  <si>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</si>
  <si>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</si>
  <si>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</si>
  <si>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</si>
  <si>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</si>
  <si>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</si>
  <si>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</si>
  <si>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</si>
  <si>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</si>
  <si>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</si>
  <si>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</si>
  <si>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</si>
  <si>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</si>
  <si>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</si>
  <si>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</si>
  <si>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</si>
  <si>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</si>
  <si>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990,100</t>
    </r>
    <r>
      <rPr>
        <sz val="10"/>
        <rFont val="新細明體"/>
        <family val="1"/>
      </rPr>
      <t>元。</t>
    </r>
  </si>
  <si>
    <t>研發替代役基金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</si>
  <si>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</si>
  <si>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</si>
  <si>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</si>
  <si>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</si>
  <si>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</si>
  <si>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</si>
  <si>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</si>
  <si>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</si>
  <si>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</si>
  <si>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</si>
  <si>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</si>
  <si>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</si>
  <si>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</si>
  <si>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</si>
  <si>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</si>
  <si>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</si>
  <si>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</si>
  <si>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</si>
  <si>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員額審查核配、役男報名甄選及
成效管考計畫</t>
  </si>
  <si>
    <t>役男入營訓練及權益計畫</t>
  </si>
  <si>
    <t>役男管理及資訊系統維運計畫</t>
  </si>
  <si>
    <t>一般行政管理計畫</t>
  </si>
  <si>
    <t>一般建築及設備計畫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</si>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</sst>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0"/>
      <name val="細明體"/>
      <family val="3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0" fontId="22" fillId="0" borderId="6" xfId="0" applyFont="1" applyBorder="1" applyAlignment="1" applyProtection="1">
      <alignment horizontal="left" vertical="center" wrapText="1" indent="1"/>
      <protection locked="0"/>
    </xf>
    <xf numFmtId="0" fontId="19" fillId="0" borderId="6" xfId="0" applyFont="1" applyBorder="1" applyAlignment="1" applyProtection="1">
      <alignment horizontal="left" vertical="center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E49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37</v>
      </c>
      <c r="B1" s="2"/>
      <c r="C1" s="2"/>
      <c r="D1" s="2"/>
      <c r="E1" s="2"/>
    </row>
    <row r="2" spans="1:5" s="46" customFormat="1" ht="27.75" customHeight="1">
      <c r="A2" s="4" t="s">
        <v>38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39</v>
      </c>
      <c r="C4" s="6"/>
      <c r="D4" s="6"/>
      <c r="E4" s="7" t="s">
        <v>40</v>
      </c>
    </row>
    <row r="5" spans="1:5" s="12" customFormat="1" ht="16.5">
      <c r="A5" s="47" t="s">
        <v>41</v>
      </c>
      <c r="B5" s="48" t="s">
        <v>42</v>
      </c>
      <c r="C5" s="48" t="s">
        <v>43</v>
      </c>
      <c r="D5" s="48" t="s">
        <v>44</v>
      </c>
      <c r="E5" s="49"/>
    </row>
    <row r="6" spans="1:5" s="12" customFormat="1" ht="16.5">
      <c r="A6" s="50"/>
      <c r="B6" s="51"/>
      <c r="C6" s="51"/>
      <c r="D6" s="52" t="s">
        <v>45</v>
      </c>
      <c r="E6" s="53" t="s">
        <v>46</v>
      </c>
    </row>
    <row r="7" spans="1:5" s="18" customFormat="1" ht="20.25" customHeight="1">
      <c r="A7" s="54" t="s">
        <v>47</v>
      </c>
      <c r="B7" s="14">
        <f>SUM(B8:B14)</f>
        <v>428317645</v>
      </c>
      <c r="C7" s="14">
        <f>SUM(C8:C14)</f>
        <v>410709000</v>
      </c>
      <c r="D7" s="55">
        <f aca="true" t="shared" si="0" ref="D7:D47">B7-C7</f>
        <v>17608645</v>
      </c>
      <c r="E7" s="56">
        <f aca="true" t="shared" si="1" ref="E7:E47">IF(C7=0,0,(D7/C7)*100)</f>
        <v>4.29</v>
      </c>
    </row>
    <row r="8" spans="1:5" s="28" customFormat="1" ht="14.25" customHeight="1">
      <c r="A8" s="57" t="s">
        <v>48</v>
      </c>
      <c r="B8" s="24">
        <v>426326863</v>
      </c>
      <c r="C8" s="24">
        <v>410479000</v>
      </c>
      <c r="D8" s="58">
        <f t="shared" si="0"/>
        <v>15847863</v>
      </c>
      <c r="E8" s="59">
        <f t="shared" si="1"/>
        <v>3.86</v>
      </c>
    </row>
    <row r="9" spans="1:5" s="28" customFormat="1" ht="14.25" customHeight="1">
      <c r="A9" s="57" t="s">
        <v>49</v>
      </c>
      <c r="B9" s="24"/>
      <c r="C9" s="24"/>
      <c r="D9" s="58">
        <f t="shared" si="0"/>
        <v>0</v>
      </c>
      <c r="E9" s="59">
        <f t="shared" si="1"/>
        <v>0</v>
      </c>
    </row>
    <row r="10" spans="1:5" s="28" customFormat="1" ht="14.25" customHeight="1">
      <c r="A10" s="57" t="s">
        <v>50</v>
      </c>
      <c r="B10" s="24"/>
      <c r="C10" s="24"/>
      <c r="D10" s="58">
        <f t="shared" si="0"/>
        <v>0</v>
      </c>
      <c r="E10" s="59">
        <f t="shared" si="1"/>
        <v>0</v>
      </c>
    </row>
    <row r="11" spans="1:5" s="28" customFormat="1" ht="14.25" customHeight="1">
      <c r="A11" s="57" t="s">
        <v>51</v>
      </c>
      <c r="B11" s="24"/>
      <c r="C11" s="24"/>
      <c r="D11" s="58">
        <f t="shared" si="0"/>
        <v>0</v>
      </c>
      <c r="E11" s="59">
        <f t="shared" si="1"/>
        <v>0</v>
      </c>
    </row>
    <row r="12" spans="1:5" s="28" customFormat="1" ht="14.25" customHeight="1">
      <c r="A12" s="57" t="s">
        <v>52</v>
      </c>
      <c r="B12" s="24">
        <v>372282</v>
      </c>
      <c r="C12" s="24">
        <v>230000</v>
      </c>
      <c r="D12" s="58">
        <f t="shared" si="0"/>
        <v>142282</v>
      </c>
      <c r="E12" s="59">
        <f t="shared" si="1"/>
        <v>61.86</v>
      </c>
    </row>
    <row r="13" spans="1:5" s="28" customFormat="1" ht="14.25" customHeight="1">
      <c r="A13" s="57" t="s">
        <v>53</v>
      </c>
      <c r="B13" s="24">
        <v>1618500</v>
      </c>
      <c r="C13" s="24"/>
      <c r="D13" s="58">
        <f t="shared" si="0"/>
        <v>1618500</v>
      </c>
      <c r="E13" s="59">
        <f t="shared" si="1"/>
        <v>0</v>
      </c>
    </row>
    <row r="14" spans="1:5" s="28" customFormat="1" ht="14.25" customHeight="1">
      <c r="A14" s="57" t="s">
        <v>54</v>
      </c>
      <c r="B14" s="24"/>
      <c r="C14" s="24"/>
      <c r="D14" s="58">
        <f t="shared" si="0"/>
        <v>0</v>
      </c>
      <c r="E14" s="59">
        <f t="shared" si="1"/>
        <v>0</v>
      </c>
    </row>
    <row r="15" spans="1:5" s="18" customFormat="1" ht="20.25" customHeight="1">
      <c r="A15" s="37" t="s">
        <v>55</v>
      </c>
      <c r="B15" s="14">
        <f>SUM(B16:B46)</f>
        <v>349796421</v>
      </c>
      <c r="C15" s="14">
        <f>SUM(C16:C46)</f>
        <v>380921000</v>
      </c>
      <c r="D15" s="55">
        <f t="shared" si="0"/>
        <v>-31124579</v>
      </c>
      <c r="E15" s="56">
        <f t="shared" si="1"/>
        <v>-8.17</v>
      </c>
    </row>
    <row r="16" spans="1:5" s="28" customFormat="1" ht="27.75" customHeight="1">
      <c r="A16" s="60" t="s">
        <v>56</v>
      </c>
      <c r="B16" s="24">
        <v>1268731</v>
      </c>
      <c r="C16" s="24">
        <v>2882000</v>
      </c>
      <c r="D16" s="58">
        <f t="shared" si="0"/>
        <v>-1613269</v>
      </c>
      <c r="E16" s="59">
        <f t="shared" si="1"/>
        <v>-55.98</v>
      </c>
    </row>
    <row r="17" spans="1:5" s="28" customFormat="1" ht="14.25" customHeight="1">
      <c r="A17" s="60" t="s">
        <v>57</v>
      </c>
      <c r="B17" s="24">
        <v>345457152</v>
      </c>
      <c r="C17" s="24">
        <v>373101000</v>
      </c>
      <c r="D17" s="58">
        <f t="shared" si="0"/>
        <v>-27643848</v>
      </c>
      <c r="E17" s="59">
        <f t="shared" si="1"/>
        <v>-7.41</v>
      </c>
    </row>
    <row r="18" spans="1:5" s="28" customFormat="1" ht="14.25" customHeight="1">
      <c r="A18" s="61" t="s">
        <v>58</v>
      </c>
      <c r="B18" s="24">
        <v>1927746</v>
      </c>
      <c r="C18" s="24">
        <v>2260000</v>
      </c>
      <c r="D18" s="58">
        <f t="shared" si="0"/>
        <v>-332254</v>
      </c>
      <c r="E18" s="59">
        <f t="shared" si="1"/>
        <v>-14.7</v>
      </c>
    </row>
    <row r="19" spans="1:5" s="28" customFormat="1" ht="14.25" customHeight="1">
      <c r="A19" s="60" t="s">
        <v>59</v>
      </c>
      <c r="B19" s="24">
        <v>1048975</v>
      </c>
      <c r="C19" s="24">
        <v>2548000</v>
      </c>
      <c r="D19" s="58">
        <f t="shared" si="0"/>
        <v>-1499025</v>
      </c>
      <c r="E19" s="59">
        <f t="shared" si="1"/>
        <v>-58.83</v>
      </c>
    </row>
    <row r="20" spans="1:5" s="28" customFormat="1" ht="14.25" customHeight="1">
      <c r="A20" s="62" t="s">
        <v>60</v>
      </c>
      <c r="B20" s="24">
        <v>93817</v>
      </c>
      <c r="C20" s="24">
        <v>130000</v>
      </c>
      <c r="D20" s="58">
        <f t="shared" si="0"/>
        <v>-36183</v>
      </c>
      <c r="E20" s="59">
        <f t="shared" si="1"/>
        <v>-27.83</v>
      </c>
    </row>
    <row r="21" spans="1:5" s="28" customFormat="1" ht="12.75" customHeight="1">
      <c r="A21" s="60"/>
      <c r="B21" s="24"/>
      <c r="C21" s="24"/>
      <c r="D21" s="58">
        <f t="shared" si="0"/>
        <v>0</v>
      </c>
      <c r="E21" s="59">
        <f t="shared" si="1"/>
        <v>0</v>
      </c>
    </row>
    <row r="22" spans="1:5" s="28" customFormat="1" ht="12.75" customHeight="1">
      <c r="A22" s="60"/>
      <c r="B22" s="24"/>
      <c r="C22" s="24"/>
      <c r="D22" s="58">
        <f t="shared" si="0"/>
        <v>0</v>
      </c>
      <c r="E22" s="59">
        <f t="shared" si="1"/>
        <v>0</v>
      </c>
    </row>
    <row r="23" spans="1:5" s="28" customFormat="1" ht="14.25" customHeight="1">
      <c r="A23" s="60"/>
      <c r="B23" s="24"/>
      <c r="C23" s="24"/>
      <c r="D23" s="58">
        <f t="shared" si="0"/>
        <v>0</v>
      </c>
      <c r="E23" s="59">
        <f t="shared" si="1"/>
        <v>0</v>
      </c>
    </row>
    <row r="24" spans="1:5" s="28" customFormat="1" ht="14.25" customHeight="1">
      <c r="A24" s="60"/>
      <c r="B24" s="24"/>
      <c r="C24" s="24"/>
      <c r="D24" s="58">
        <f t="shared" si="0"/>
        <v>0</v>
      </c>
      <c r="E24" s="59">
        <f t="shared" si="1"/>
        <v>0</v>
      </c>
    </row>
    <row r="25" spans="1:5" s="28" customFormat="1" ht="12.75" customHeight="1">
      <c r="A25" s="60"/>
      <c r="B25" s="24"/>
      <c r="C25" s="24"/>
      <c r="D25" s="58">
        <f t="shared" si="0"/>
        <v>0</v>
      </c>
      <c r="E25" s="59">
        <f t="shared" si="1"/>
        <v>0</v>
      </c>
    </row>
    <row r="26" spans="1:5" s="28" customFormat="1" ht="12.75" customHeight="1">
      <c r="A26" s="60"/>
      <c r="B26" s="24"/>
      <c r="C26" s="24"/>
      <c r="D26" s="58">
        <f t="shared" si="0"/>
        <v>0</v>
      </c>
      <c r="E26" s="59">
        <f t="shared" si="1"/>
        <v>0</v>
      </c>
    </row>
    <row r="27" spans="1:5" s="28" customFormat="1" ht="12.75" customHeight="1">
      <c r="A27" s="60"/>
      <c r="B27" s="24"/>
      <c r="C27" s="24"/>
      <c r="D27" s="58">
        <f t="shared" si="0"/>
        <v>0</v>
      </c>
      <c r="E27" s="59">
        <f t="shared" si="1"/>
        <v>0</v>
      </c>
    </row>
    <row r="28" spans="1:5" s="28" customFormat="1" ht="12.75" customHeight="1">
      <c r="A28" s="60"/>
      <c r="B28" s="24"/>
      <c r="C28" s="24"/>
      <c r="D28" s="58">
        <f t="shared" si="0"/>
        <v>0</v>
      </c>
      <c r="E28" s="59">
        <f t="shared" si="1"/>
        <v>0</v>
      </c>
    </row>
    <row r="29" spans="1:5" s="28" customFormat="1" ht="12.75" customHeight="1">
      <c r="A29" s="60"/>
      <c r="B29" s="24"/>
      <c r="C29" s="24"/>
      <c r="D29" s="58">
        <f t="shared" si="0"/>
        <v>0</v>
      </c>
      <c r="E29" s="59">
        <f t="shared" si="1"/>
        <v>0</v>
      </c>
    </row>
    <row r="30" spans="1:5" s="28" customFormat="1" ht="14.25" customHeight="1">
      <c r="A30" s="60"/>
      <c r="B30" s="24"/>
      <c r="C30" s="24"/>
      <c r="D30" s="58">
        <f t="shared" si="0"/>
        <v>0</v>
      </c>
      <c r="E30" s="59">
        <f t="shared" si="1"/>
        <v>0</v>
      </c>
    </row>
    <row r="31" spans="1:5" s="28" customFormat="1" ht="14.25" customHeight="1">
      <c r="A31" s="60"/>
      <c r="B31" s="24"/>
      <c r="C31" s="24"/>
      <c r="D31" s="58">
        <f t="shared" si="0"/>
        <v>0</v>
      </c>
      <c r="E31" s="59">
        <f t="shared" si="1"/>
        <v>0</v>
      </c>
    </row>
    <row r="32" spans="1:5" s="28" customFormat="1" ht="14.25" customHeight="1">
      <c r="A32" s="60"/>
      <c r="B32" s="24"/>
      <c r="C32" s="24"/>
      <c r="D32" s="58">
        <f t="shared" si="0"/>
        <v>0</v>
      </c>
      <c r="E32" s="59">
        <f t="shared" si="1"/>
        <v>0</v>
      </c>
    </row>
    <row r="33" spans="1:5" s="28" customFormat="1" ht="14.25" customHeight="1">
      <c r="A33" s="60"/>
      <c r="B33" s="24"/>
      <c r="C33" s="24"/>
      <c r="D33" s="58">
        <f t="shared" si="0"/>
        <v>0</v>
      </c>
      <c r="E33" s="59">
        <f t="shared" si="1"/>
        <v>0</v>
      </c>
    </row>
    <row r="34" spans="1:5" s="28" customFormat="1" ht="14.25" customHeight="1">
      <c r="A34" s="60"/>
      <c r="B34" s="24"/>
      <c r="C34" s="24"/>
      <c r="D34" s="58">
        <f t="shared" si="0"/>
        <v>0</v>
      </c>
      <c r="E34" s="59">
        <f t="shared" si="1"/>
        <v>0</v>
      </c>
    </row>
    <row r="35" spans="1:5" s="28" customFormat="1" ht="14.25" customHeight="1">
      <c r="A35" s="60"/>
      <c r="B35" s="24"/>
      <c r="C35" s="24"/>
      <c r="D35" s="58">
        <f t="shared" si="0"/>
        <v>0</v>
      </c>
      <c r="E35" s="59">
        <f t="shared" si="1"/>
        <v>0</v>
      </c>
    </row>
    <row r="36" spans="1:5" s="28" customFormat="1" ht="14.25" customHeight="1">
      <c r="A36" s="60"/>
      <c r="B36" s="24"/>
      <c r="C36" s="24"/>
      <c r="D36" s="58">
        <f t="shared" si="0"/>
        <v>0</v>
      </c>
      <c r="E36" s="59">
        <f t="shared" si="1"/>
        <v>0</v>
      </c>
    </row>
    <row r="37" spans="1:5" s="28" customFormat="1" ht="14.25" customHeight="1">
      <c r="A37" s="60"/>
      <c r="B37" s="24"/>
      <c r="C37" s="24"/>
      <c r="D37" s="58">
        <f t="shared" si="0"/>
        <v>0</v>
      </c>
      <c r="E37" s="59">
        <f t="shared" si="1"/>
        <v>0</v>
      </c>
    </row>
    <row r="38" spans="1:5" s="28" customFormat="1" ht="14.25" customHeight="1">
      <c r="A38" s="60"/>
      <c r="B38" s="24"/>
      <c r="C38" s="24"/>
      <c r="D38" s="58">
        <f t="shared" si="0"/>
        <v>0</v>
      </c>
      <c r="E38" s="59">
        <f t="shared" si="1"/>
        <v>0</v>
      </c>
    </row>
    <row r="39" spans="1:5" s="28" customFormat="1" ht="14.25" customHeight="1">
      <c r="A39" s="60"/>
      <c r="B39" s="24"/>
      <c r="C39" s="24"/>
      <c r="D39" s="58">
        <f t="shared" si="0"/>
        <v>0</v>
      </c>
      <c r="E39" s="59">
        <f t="shared" si="1"/>
        <v>0</v>
      </c>
    </row>
    <row r="40" spans="1:5" s="28" customFormat="1" ht="12" customHeight="1">
      <c r="A40" s="60"/>
      <c r="B40" s="24"/>
      <c r="C40" s="24"/>
      <c r="D40" s="58">
        <f t="shared" si="0"/>
        <v>0</v>
      </c>
      <c r="E40" s="59">
        <f t="shared" si="1"/>
        <v>0</v>
      </c>
    </row>
    <row r="41" spans="1:5" s="28" customFormat="1" ht="12" customHeight="1">
      <c r="A41" s="60"/>
      <c r="B41" s="24"/>
      <c r="C41" s="24"/>
      <c r="D41" s="58">
        <f t="shared" si="0"/>
        <v>0</v>
      </c>
      <c r="E41" s="59">
        <f t="shared" si="1"/>
        <v>0</v>
      </c>
    </row>
    <row r="42" spans="1:5" s="28" customFormat="1" ht="12" customHeight="1">
      <c r="A42" s="60"/>
      <c r="B42" s="24"/>
      <c r="C42" s="24"/>
      <c r="D42" s="58">
        <f t="shared" si="0"/>
        <v>0</v>
      </c>
      <c r="E42" s="59">
        <f t="shared" si="1"/>
        <v>0</v>
      </c>
    </row>
    <row r="43" spans="1:5" s="28" customFormat="1" ht="12" customHeight="1">
      <c r="A43" s="60"/>
      <c r="B43" s="24"/>
      <c r="C43" s="24"/>
      <c r="D43" s="58">
        <f t="shared" si="0"/>
        <v>0</v>
      </c>
      <c r="E43" s="59">
        <f t="shared" si="1"/>
        <v>0</v>
      </c>
    </row>
    <row r="44" spans="1:5" s="28" customFormat="1" ht="12" customHeight="1">
      <c r="A44" s="60"/>
      <c r="B44" s="24"/>
      <c r="C44" s="24"/>
      <c r="D44" s="58">
        <f t="shared" si="0"/>
        <v>0</v>
      </c>
      <c r="E44" s="59">
        <f t="shared" si="1"/>
        <v>0</v>
      </c>
    </row>
    <row r="45" spans="1:5" s="28" customFormat="1" ht="12" customHeight="1">
      <c r="A45" s="60"/>
      <c r="B45" s="24"/>
      <c r="C45" s="24"/>
      <c r="D45" s="58">
        <f t="shared" si="0"/>
        <v>0</v>
      </c>
      <c r="E45" s="59">
        <f t="shared" si="1"/>
        <v>0</v>
      </c>
    </row>
    <row r="46" spans="1:5" s="28" customFormat="1" ht="12" customHeight="1">
      <c r="A46" s="60"/>
      <c r="B46" s="24"/>
      <c r="C46" s="24"/>
      <c r="D46" s="58">
        <f t="shared" si="0"/>
        <v>0</v>
      </c>
      <c r="E46" s="59">
        <f t="shared" si="1"/>
        <v>0</v>
      </c>
    </row>
    <row r="47" spans="1:5" s="18" customFormat="1" ht="15.75" customHeight="1">
      <c r="A47" s="37" t="s">
        <v>61</v>
      </c>
      <c r="B47" s="14">
        <f>B7-B15</f>
        <v>78521224</v>
      </c>
      <c r="C47" s="14">
        <f>C7-C15</f>
        <v>29788000</v>
      </c>
      <c r="D47" s="55">
        <f t="shared" si="0"/>
        <v>48733224</v>
      </c>
      <c r="E47" s="56">
        <f t="shared" si="1"/>
        <v>163.6</v>
      </c>
    </row>
    <row r="48" spans="1:5" s="18" customFormat="1" ht="15.75" customHeight="1">
      <c r="A48" s="37" t="s">
        <v>62</v>
      </c>
      <c r="B48" s="63">
        <v>248255646</v>
      </c>
      <c r="C48" s="63">
        <v>283591000</v>
      </c>
      <c r="D48" s="55"/>
      <c r="E48" s="56"/>
    </row>
    <row r="49" spans="1:5" s="18" customFormat="1" ht="15.75" customHeight="1" thickBot="1">
      <c r="A49" s="64" t="s">
        <v>63</v>
      </c>
      <c r="B49" s="39">
        <f>B47+B48</f>
        <v>326776870</v>
      </c>
      <c r="C49" s="39">
        <f>C47+C48</f>
        <v>313379000</v>
      </c>
      <c r="D49" s="65"/>
      <c r="E49" s="66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>
    <tabColor indexed="15"/>
  </sheetPr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327262820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485950</v>
      </c>
      <c r="F6" s="17">
        <f aca="true" t="shared" si="1" ref="F6:F16">ROUND(IF(E$35&gt;0,(E6/E$35)*100,0),2)</f>
        <v>0.15</v>
      </c>
    </row>
    <row r="7" spans="1:6" s="18" customFormat="1" ht="24.75" customHeight="1">
      <c r="A7" s="19" t="s">
        <v>9</v>
      </c>
      <c r="B7" s="14">
        <f>SUM(B8:B13)</f>
        <v>326913726</v>
      </c>
      <c r="C7" s="20">
        <f t="shared" si="0"/>
        <v>99.89</v>
      </c>
      <c r="D7" s="21" t="s">
        <v>10</v>
      </c>
      <c r="E7" s="14">
        <f>SUM(E8:E10)</f>
        <v>0</v>
      </c>
      <c r="F7" s="22">
        <f t="shared" si="1"/>
        <v>0</v>
      </c>
    </row>
    <row r="8" spans="1:6" s="28" customFormat="1" ht="24.75" customHeight="1">
      <c r="A8" s="23" t="s">
        <v>11</v>
      </c>
      <c r="B8" s="24">
        <v>326382825</v>
      </c>
      <c r="C8" s="25">
        <f t="shared" si="0"/>
        <v>99.73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/>
      <c r="F9" s="27">
        <f t="shared" si="1"/>
        <v>0</v>
      </c>
    </row>
    <row r="10" spans="1:6" s="28" customFormat="1" ht="24.75" customHeight="1">
      <c r="A10" s="23" t="s">
        <v>15</v>
      </c>
      <c r="B10" s="24">
        <v>247493</v>
      </c>
      <c r="C10" s="25">
        <f t="shared" si="0"/>
        <v>0.08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485950</v>
      </c>
      <c r="F11" s="22">
        <f t="shared" si="1"/>
        <v>0.15</v>
      </c>
    </row>
    <row r="12" spans="1:6" s="28" customFormat="1" ht="24.75" customHeight="1">
      <c r="A12" s="23" t="s">
        <v>19</v>
      </c>
      <c r="B12" s="24">
        <v>283408</v>
      </c>
      <c r="C12" s="25">
        <f t="shared" si="0"/>
        <v>0.09</v>
      </c>
      <c r="D12" s="26" t="s">
        <v>20</v>
      </c>
      <c r="E12" s="24">
        <v>485950</v>
      </c>
      <c r="F12" s="27">
        <f t="shared" si="1"/>
        <v>0.15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326776870</v>
      </c>
      <c r="F13" s="22">
        <f t="shared" si="1"/>
        <v>99.85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326776870</v>
      </c>
      <c r="F14" s="22">
        <f t="shared" si="1"/>
        <v>99.85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326776870</v>
      </c>
      <c r="F15" s="27">
        <f t="shared" si="1"/>
        <v>99.85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349094</v>
      </c>
      <c r="C21" s="20">
        <f>ROUND(IF(B$6&gt;0,(B21/B$6)*100,0),2)</f>
        <v>0.11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349094</v>
      </c>
      <c r="C22" s="25">
        <f>ROUND(IF(B$6&gt;0,(B22/B$6)*100,0),2)</f>
        <v>0.11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327262820</v>
      </c>
      <c r="C35" s="39">
        <f>IF(B$6&gt;0,(B35/B$6)*100,0)</f>
        <v>100</v>
      </c>
      <c r="D35" s="40" t="s">
        <v>35</v>
      </c>
      <c r="E35" s="41">
        <f>E6+E13</f>
        <v>327262820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2010-09-03T01:15:33Z</dcterms:created>
  <dcterms:modified xsi:type="dcterms:W3CDTF">2010-09-03T01:16:10Z</dcterms:modified>
  <cp:category/>
  <cp:version/>
  <cp:contentType/>
  <cp:contentStatus/>
</cp:coreProperties>
</file>