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<sst xmlns="http://schemas.openxmlformats.org/spreadsheetml/2006/main" count="69" uniqueCount="65">
  <si>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％</t>
  </si>
  <si>
    <t>金融監督管理基金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</si>
  <si>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</si>
  <si>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</si>
  <si>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</si>
  <si>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</si>
  <si>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</si>
  <si>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</si>
  <si>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</si>
  <si>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</si>
  <si>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</si>
  <si>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</si>
  <si>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</si>
  <si>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</si>
  <si>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</si>
  <si>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</si>
  <si>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</si>
  <si>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</si>
  <si>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</si>
  <si>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</si>
  <si>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</si>
  <si>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</si>
  <si>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</si>
  <si>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</si>
  <si>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</si>
  <si>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</si>
  <si>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</si>
  <si>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</si>
  <si>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</si>
  <si>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</si>
  <si>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</si>
  <si>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</si>
  <si>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</si>
  <si>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</si>
  <si>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</si>
  <si>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</si>
  <si>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1,844,750</t>
    </r>
    <r>
      <rPr>
        <sz val="10"/>
        <rFont val="新細明體"/>
        <family val="1"/>
      </rPr>
      <t>元。</t>
    </r>
  </si>
  <si>
    <t>金融監督管理基金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</si>
  <si>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</si>
  <si>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</si>
  <si>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</si>
  <si>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</si>
  <si>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</si>
  <si>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</si>
  <si>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</si>
  <si>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</si>
  <si>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</si>
  <si>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</si>
  <si>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</si>
  <si>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</si>
  <si>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</si>
  <si>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</si>
  <si>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</si>
  <si>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</si>
  <si>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</si>
  <si>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</si>
  <si>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　推動保護存款人、投資人及被保
    險人權益制度研究計畫</t>
  </si>
  <si>
    <t>　推動金融制度、新種金融商品之
    研究及發展計畫</t>
  </si>
  <si>
    <t>　推動金融資訊公開計畫</t>
  </si>
  <si>
    <t>　推動金融監理人員訓練計畫</t>
  </si>
  <si>
    <t>　推動國際金融交流計畫</t>
  </si>
  <si>
    <t>　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</si>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</sst>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 indent="1"/>
      <protection/>
    </xf>
    <xf numFmtId="176" fontId="18" fillId="0" borderId="6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 inden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top" indent="1"/>
      <protection/>
    </xf>
    <xf numFmtId="0" fontId="19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2"/>
      <protection/>
    </xf>
    <xf numFmtId="0" fontId="20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distributed" vertical="center" indent="1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distributed" vertical="center" indent="1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vertical="center"/>
      <protection/>
    </xf>
    <xf numFmtId="185" fontId="18" fillId="0" borderId="6" xfId="0" applyNumberFormat="1" applyFont="1" applyBorder="1" applyAlignment="1" applyProtection="1">
      <alignment vertical="center"/>
      <protection/>
    </xf>
    <xf numFmtId="186" fontId="18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1"/>
      <protection/>
    </xf>
    <xf numFmtId="185" fontId="21" fillId="0" borderId="6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vertical="center" wrapText="1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176" fontId="18" fillId="0" borderId="6" xfId="0" applyNumberFormat="1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/>
    </xf>
    <xf numFmtId="185" fontId="18" fillId="0" borderId="11" xfId="0" applyNumberFormat="1" applyFont="1" applyBorder="1" applyAlignment="1" applyProtection="1">
      <alignment vertical="center"/>
      <protection/>
    </xf>
    <xf numFmtId="186" fontId="18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49"/>
  <sheetViews>
    <sheetView tabSelected="1" view="pageBreakPreview" zoomScaleNormal="75" zoomScaleSheetLayoutView="100" workbookViewId="0" topLeftCell="A1">
      <selection activeCell="H11" sqref="H11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276653064</v>
      </c>
      <c r="C7" s="14">
        <f>SUM(C8:C14)</f>
        <v>98000000</v>
      </c>
      <c r="D7" s="55">
        <f aca="true" t="shared" si="0" ref="D7:D47">B7-C7</f>
        <v>178653064</v>
      </c>
      <c r="E7" s="56">
        <f aca="true" t="shared" si="1" ref="E7:E47">IF(C7=0,0,(D7/C7)*100)</f>
        <v>182.3</v>
      </c>
    </row>
    <row r="8" spans="1:5" s="28" customFormat="1" ht="14.25" customHeight="1">
      <c r="A8" s="57" t="s">
        <v>48</v>
      </c>
      <c r="B8" s="24">
        <v>256606532</v>
      </c>
      <c r="C8" s="24">
        <v>84260000</v>
      </c>
      <c r="D8" s="58">
        <f t="shared" si="0"/>
        <v>172346532</v>
      </c>
      <c r="E8" s="59">
        <f t="shared" si="1"/>
        <v>204.54</v>
      </c>
    </row>
    <row r="9" spans="1:5" s="28" customFormat="1" ht="14.25" customHeight="1">
      <c r="A9" s="57" t="s">
        <v>49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>
        <v>10823000</v>
      </c>
      <c r="C10" s="24">
        <v>12216000</v>
      </c>
      <c r="D10" s="58">
        <f t="shared" si="0"/>
        <v>-1393000</v>
      </c>
      <c r="E10" s="59">
        <f t="shared" si="1"/>
        <v>-11.4</v>
      </c>
    </row>
    <row r="11" spans="1:5" s="28" customFormat="1" ht="14.25" customHeight="1">
      <c r="A11" s="57" t="s">
        <v>51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1002924</v>
      </c>
      <c r="C12" s="24">
        <v>1524000</v>
      </c>
      <c r="D12" s="58">
        <f t="shared" si="0"/>
        <v>-521076</v>
      </c>
      <c r="E12" s="59">
        <f t="shared" si="1"/>
        <v>-34.19</v>
      </c>
    </row>
    <row r="13" spans="1:5" s="28" customFormat="1" ht="14.25" customHeight="1">
      <c r="A13" s="57" t="s">
        <v>53</v>
      </c>
      <c r="B13" s="24"/>
      <c r="C13" s="24"/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8220608</v>
      </c>
      <c r="C14" s="24"/>
      <c r="D14" s="58">
        <f t="shared" si="0"/>
        <v>8220608</v>
      </c>
      <c r="E14" s="59">
        <f t="shared" si="1"/>
        <v>0</v>
      </c>
    </row>
    <row r="15" spans="1:5" s="18" customFormat="1" ht="20.25" customHeight="1">
      <c r="A15" s="37" t="s">
        <v>55</v>
      </c>
      <c r="B15" s="14">
        <f>SUM(B16:B46)</f>
        <v>138893329</v>
      </c>
      <c r="C15" s="14">
        <f>SUM(C16:C46)</f>
        <v>174981000</v>
      </c>
      <c r="D15" s="55">
        <f t="shared" si="0"/>
        <v>-36087671</v>
      </c>
      <c r="E15" s="56">
        <f t="shared" si="1"/>
        <v>-20.62</v>
      </c>
    </row>
    <row r="16" spans="1:5" s="28" customFormat="1" ht="28.5" customHeight="1">
      <c r="A16" s="60" t="s">
        <v>56</v>
      </c>
      <c r="B16" s="24">
        <v>15710775</v>
      </c>
      <c r="C16" s="24">
        <v>16806000</v>
      </c>
      <c r="D16" s="58">
        <f t="shared" si="0"/>
        <v>-1095225</v>
      </c>
      <c r="E16" s="59">
        <f t="shared" si="1"/>
        <v>-6.52</v>
      </c>
    </row>
    <row r="17" spans="1:5" s="28" customFormat="1" ht="29.25" customHeight="1">
      <c r="A17" s="60" t="s">
        <v>57</v>
      </c>
      <c r="B17" s="24">
        <v>8808377</v>
      </c>
      <c r="C17" s="24">
        <v>9958000</v>
      </c>
      <c r="D17" s="58">
        <f t="shared" si="0"/>
        <v>-1149623</v>
      </c>
      <c r="E17" s="59">
        <f t="shared" si="1"/>
        <v>-11.54</v>
      </c>
    </row>
    <row r="18" spans="1:5" s="28" customFormat="1" ht="14.25" customHeight="1">
      <c r="A18" s="61" t="s">
        <v>58</v>
      </c>
      <c r="B18" s="24">
        <v>21668851</v>
      </c>
      <c r="C18" s="24">
        <v>38461000</v>
      </c>
      <c r="D18" s="58">
        <f t="shared" si="0"/>
        <v>-16792149</v>
      </c>
      <c r="E18" s="59">
        <f t="shared" si="1"/>
        <v>-43.66</v>
      </c>
    </row>
    <row r="19" spans="1:5" s="28" customFormat="1" ht="14.25" customHeight="1">
      <c r="A19" s="61" t="s">
        <v>59</v>
      </c>
      <c r="B19" s="24">
        <v>1354306</v>
      </c>
      <c r="C19" s="24">
        <v>4660000</v>
      </c>
      <c r="D19" s="58">
        <f t="shared" si="0"/>
        <v>-3305694</v>
      </c>
      <c r="E19" s="59">
        <f t="shared" si="1"/>
        <v>-70.94</v>
      </c>
    </row>
    <row r="20" spans="1:5" s="28" customFormat="1" ht="14.25" customHeight="1">
      <c r="A20" s="61" t="s">
        <v>60</v>
      </c>
      <c r="B20" s="24">
        <v>6502917</v>
      </c>
      <c r="C20" s="24">
        <v>11288000</v>
      </c>
      <c r="D20" s="58">
        <f t="shared" si="0"/>
        <v>-4785083</v>
      </c>
      <c r="E20" s="59">
        <f t="shared" si="1"/>
        <v>-42.39</v>
      </c>
    </row>
    <row r="21" spans="1:5" s="28" customFormat="1" ht="14.25" customHeight="1">
      <c r="A21" s="61" t="s">
        <v>61</v>
      </c>
      <c r="B21" s="24">
        <v>84848103</v>
      </c>
      <c r="C21" s="24">
        <v>93808000</v>
      </c>
      <c r="D21" s="58">
        <f t="shared" si="0"/>
        <v>-8959897</v>
      </c>
      <c r="E21" s="59">
        <f t="shared" si="1"/>
        <v>-9.55</v>
      </c>
    </row>
    <row r="22" spans="1:5" s="28" customFormat="1" ht="14.25" customHeight="1">
      <c r="A22" s="62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4.25" customHeight="1">
      <c r="A23" s="62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2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4.25" customHeight="1">
      <c r="A25" s="62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2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2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2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2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2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2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0.5" customHeight="1">
      <c r="A32" s="62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0.5" customHeight="1">
      <c r="A33" s="62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0.5" customHeight="1">
      <c r="A34" s="62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0.5" customHeight="1">
      <c r="A35" s="62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0.5" customHeight="1">
      <c r="A36" s="62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0.5" customHeight="1">
      <c r="A37" s="62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0.5" customHeight="1">
      <c r="A38" s="62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0.5" customHeight="1">
      <c r="A39" s="62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2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2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2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2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2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2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2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62</v>
      </c>
      <c r="B47" s="14">
        <f>B7-B15</f>
        <v>137759735</v>
      </c>
      <c r="C47" s="14">
        <f>C7-C15</f>
        <v>-76981000</v>
      </c>
      <c r="D47" s="55">
        <f t="shared" si="0"/>
        <v>214740735</v>
      </c>
      <c r="E47" s="56">
        <f t="shared" si="1"/>
        <v>-278.95</v>
      </c>
    </row>
    <row r="48" spans="1:5" s="18" customFormat="1" ht="15.75" customHeight="1">
      <c r="A48" s="37" t="s">
        <v>63</v>
      </c>
      <c r="B48" s="63">
        <v>1580561330</v>
      </c>
      <c r="C48" s="63">
        <v>1548741000</v>
      </c>
      <c r="D48" s="55"/>
      <c r="E48" s="56"/>
    </row>
    <row r="49" spans="1:5" s="18" customFormat="1" ht="15.75" customHeight="1" thickBot="1">
      <c r="A49" s="64" t="s">
        <v>64</v>
      </c>
      <c r="B49" s="39">
        <f>B47+B48</f>
        <v>1718321065</v>
      </c>
      <c r="C49" s="39">
        <f>C47+C48</f>
        <v>1471760000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1757957033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39635968</v>
      </c>
      <c r="F6" s="17">
        <f aca="true" t="shared" si="1" ref="F6:F16">ROUND(IF(E$35&gt;0,(E6/E$35)*100,0),2)</f>
        <v>2.25</v>
      </c>
    </row>
    <row r="7" spans="1:6" s="18" customFormat="1" ht="24.75" customHeight="1">
      <c r="A7" s="19" t="s">
        <v>9</v>
      </c>
      <c r="B7" s="14">
        <f>SUM(B8:B13)</f>
        <v>1738994454</v>
      </c>
      <c r="C7" s="20">
        <f t="shared" si="0"/>
        <v>98.92</v>
      </c>
      <c r="D7" s="21" t="s">
        <v>10</v>
      </c>
      <c r="E7" s="14">
        <f>SUM(E8:E10)</f>
        <v>18647995</v>
      </c>
      <c r="F7" s="22">
        <f t="shared" si="1"/>
        <v>1.06</v>
      </c>
    </row>
    <row r="8" spans="1:6" s="28" customFormat="1" ht="24.75" customHeight="1">
      <c r="A8" s="23" t="s">
        <v>11</v>
      </c>
      <c r="B8" s="24">
        <v>1587249585</v>
      </c>
      <c r="C8" s="25">
        <f t="shared" si="0"/>
        <v>90.29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18647995</v>
      </c>
      <c r="F9" s="27">
        <f t="shared" si="1"/>
        <v>1.06</v>
      </c>
    </row>
    <row r="10" spans="1:6" s="28" customFormat="1" ht="24.75" customHeight="1">
      <c r="A10" s="23" t="s">
        <v>15</v>
      </c>
      <c r="B10" s="24">
        <v>148423653</v>
      </c>
      <c r="C10" s="25">
        <f t="shared" si="0"/>
        <v>8.44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20987973</v>
      </c>
      <c r="F11" s="22">
        <f t="shared" si="1"/>
        <v>1.19</v>
      </c>
    </row>
    <row r="12" spans="1:6" s="28" customFormat="1" ht="24.75" customHeight="1">
      <c r="A12" s="23" t="s">
        <v>19</v>
      </c>
      <c r="B12" s="24">
        <v>3321216</v>
      </c>
      <c r="C12" s="25">
        <f t="shared" si="0"/>
        <v>0.19</v>
      </c>
      <c r="D12" s="26" t="s">
        <v>20</v>
      </c>
      <c r="E12" s="24">
        <v>20987973</v>
      </c>
      <c r="F12" s="27">
        <f t="shared" si="1"/>
        <v>1.19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1718321065</v>
      </c>
      <c r="F13" s="22">
        <f t="shared" si="1"/>
        <v>97.75</v>
      </c>
    </row>
    <row r="14" spans="1:6" s="28" customFormat="1" ht="30.75" customHeight="1">
      <c r="A14" s="30" t="s">
        <v>23</v>
      </c>
      <c r="B14" s="14">
        <f>SUM(B15:B19)</f>
        <v>16417102</v>
      </c>
      <c r="C14" s="20">
        <f t="shared" si="0"/>
        <v>0.93</v>
      </c>
      <c r="D14" s="21" t="s">
        <v>24</v>
      </c>
      <c r="E14" s="14">
        <f>SUM(E15)</f>
        <v>1718321065</v>
      </c>
      <c r="F14" s="22">
        <f t="shared" si="1"/>
        <v>97.75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1718321065</v>
      </c>
      <c r="F15" s="27">
        <f t="shared" si="1"/>
        <v>97.75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16417102</v>
      </c>
      <c r="C18" s="25">
        <f t="shared" si="0"/>
        <v>0.93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2545477</v>
      </c>
      <c r="C21" s="20">
        <f>ROUND(IF(B$6&gt;0,(B21/B$6)*100,0),2)</f>
        <v>0.14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2545477</v>
      </c>
      <c r="C22" s="25">
        <f>ROUND(IF(B$6&gt;0,(B22/B$6)*100,0),2)</f>
        <v>0.14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1757957033</v>
      </c>
      <c r="C35" s="39">
        <f>IF(B$6&gt;0,(B35/B$6)*100,0)</f>
        <v>100</v>
      </c>
      <c r="D35" s="40" t="s">
        <v>35</v>
      </c>
      <c r="E35" s="41">
        <f>E6+E13</f>
        <v>1757957033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2010-09-03T01:26:23Z</dcterms:created>
  <dcterms:modified xsi:type="dcterms:W3CDTF">2010-09-03T01:27:04Z</dcterms:modified>
  <cp:category/>
  <cp:version/>
  <cp:contentType/>
  <cp:contentStatus/>
</cp:coreProperties>
</file>