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103更新本年度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'103更新本年度'!$A$1:$H$90</definedName>
    <definedName name="Print_Area_MI">#REF!</definedName>
    <definedName name="_xlnm.Print_Titles" localSheetId="0">'103更新本年度'!$1:$5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<sst xmlns="http://schemas.openxmlformats.org/spreadsheetml/2006/main" count="105" uniqueCount="101">
  <si>
    <t>基金別預算分析表</t>
  </si>
  <si>
    <t>單位：新臺幣千元</t>
  </si>
  <si>
    <t>基金別</t>
  </si>
  <si>
    <t>本年度與上年度比較</t>
  </si>
  <si>
    <t>收入</t>
  </si>
  <si>
    <t>支出</t>
  </si>
  <si>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</si>
  <si>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</si>
  <si>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</si>
  <si>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</si>
  <si>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</si>
  <si>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</si>
  <si>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</si>
  <si>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經濟作業基金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</si>
  <si>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</si>
  <si>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</si>
  <si>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</si>
  <si>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</si>
  <si>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</si>
  <si>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</si>
  <si>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</si>
  <si>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</si>
  <si>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</si>
  <si>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</si>
  <si>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</si>
  <si>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</si>
  <si>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</si>
  <si>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</si>
  <si>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</si>
  <si>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</si>
  <si>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</si>
  <si>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</si>
  <si>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</si>
  <si>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</si>
  <si>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</si>
  <si>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</si>
  <si>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</si>
  <si>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金融監督管理基金</t>
  </si>
  <si>
    <t>2.</t>
  </si>
  <si>
    <t>3.</t>
  </si>
  <si>
    <t>4.</t>
  </si>
  <si>
    <t>5.</t>
  </si>
  <si>
    <t>中央銀行</t>
  </si>
  <si>
    <t>台灣糖業股份有限公司</t>
  </si>
  <si>
    <t>台灣中油股份有限公司</t>
  </si>
  <si>
    <t>台灣電力股份有限公司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</si>
  <si>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</si>
  <si>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</si>
  <si>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</si>
  <si>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</si>
  <si>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</si>
  <si>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</si>
  <si>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</si>
  <si>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</si>
  <si>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</si>
  <si>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參考表4</t>
  </si>
  <si>
    <t>(二)非營業部分－作業基金</t>
  </si>
  <si>
    <t>中央都市更新基金</t>
  </si>
  <si>
    <t>國有財產開發基金</t>
  </si>
  <si>
    <t>上年度預算數</t>
  </si>
  <si>
    <t>中華民國103年度</t>
  </si>
  <si>
    <t>本年度預算數</t>
  </si>
  <si>
    <t>二、特種基金</t>
  </si>
  <si>
    <t>(一)營業部分</t>
  </si>
  <si>
    <t>桃園國際機場股份有限公司</t>
  </si>
  <si>
    <t>勞工保險局</t>
  </si>
  <si>
    <t>附註：</t>
  </si>
  <si>
    <t>1.</t>
  </si>
  <si>
    <t>普通基金之「收入」及「支出」分別為總預算之歲入及歲出。</t>
  </si>
  <si>
    <t>特別預算之收入不含自償性財源；支出不含自償性經費。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</si>
  <si>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</si>
  <si>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t>一、普通基金</t>
  </si>
  <si>
    <t>(一)總預算部分</t>
  </si>
  <si>
    <t>(二)特別預算部分</t>
  </si>
  <si>
    <t>中央政府總預算</t>
  </si>
  <si>
    <t>臺灣港務股份有限公司</t>
  </si>
  <si>
    <r>
      <t>國立大學校院校務基金(5</t>
    </r>
    <r>
      <rPr>
        <sz val="12"/>
        <rFont val="新細明體"/>
        <family val="1"/>
      </rPr>
      <t>2所學校綜計)</t>
    </r>
  </si>
  <si>
    <t>國立陽明大學附設醫院作業基金</t>
  </si>
  <si>
    <t>國立社教機構作業基金</t>
  </si>
  <si>
    <t xml:space="preserve">國立高級中等學校校務基金 </t>
  </si>
  <si>
    <t>法務部矯正機關作業基金</t>
  </si>
  <si>
    <t>水資源作業基金</t>
  </si>
  <si>
    <t>管制藥品製藥工廠作業基金</t>
  </si>
  <si>
    <t>全民健康保險基金</t>
  </si>
  <si>
    <t>國民年金保險基金</t>
  </si>
  <si>
    <t>國立文化機構作業基金</t>
  </si>
  <si>
    <t>考選業務基金</t>
  </si>
  <si>
    <t>(三)非營業部分－債務基金</t>
  </si>
  <si>
    <t>(四)非營業部分－特別收入
　  基金</t>
  </si>
  <si>
    <t>中央研究院科學研究基金</t>
  </si>
  <si>
    <t>花東地區永續發展基金</t>
  </si>
  <si>
    <t>研發替代役基金</t>
  </si>
  <si>
    <t>警察消防海巡移民空勤人員及協勤民力安全基金</t>
  </si>
  <si>
    <t>運動發展基金</t>
  </si>
  <si>
    <t>地方產業發展基金</t>
  </si>
  <si>
    <t>通訊傳播監督管理基金</t>
  </si>
  <si>
    <t>有線廣播電視事業發展基金</t>
  </si>
  <si>
    <t>(五)非營業部分－資本計畫
　  基金</t>
  </si>
  <si>
    <t>國軍營舍及設施改建基金</t>
  </si>
  <si>
    <r>
      <t>特種基金之營業部分及非營業部分之作業基金，其固定資產建設改良擴充、資金轉投資等資本支出，103年度共計</t>
    </r>
    <r>
      <rPr>
        <sz val="12"/>
        <rFont val="新細明體"/>
        <family val="1"/>
      </rPr>
      <t>2,716億元，未列入各該基金之支出。</t>
    </r>
  </si>
  <si>
    <r>
      <t>總預算103年度現金撥充基金</t>
    </r>
    <r>
      <rPr>
        <sz val="12"/>
        <rFont val="新細明體"/>
        <family val="1"/>
      </rPr>
      <t>221億元，作為各該基金興建其設施、設備所需資金，因非經常性收支，故均未計入前開各基金之收入及支出。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</si>
</sst>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.0_ "/>
    <numFmt numFmtId="184" formatCode="0.0_ "/>
    <numFmt numFmtId="185" formatCode="0.00_ "/>
    <numFmt numFmtId="186" formatCode="_-* #,##0_-;\-* #,##0_-;_-* &quot;-&quot;??_-;_-@_-"/>
    <numFmt numFmtId="187" formatCode="#,##0.00_ "/>
    <numFmt numFmtId="188" formatCode="#,##0\ "/>
    <numFmt numFmtId="189" formatCode="#,##0.0;[Red]#,##0.0"/>
    <numFmt numFmtId="190" formatCode="\+#,##0;\-#,##0"/>
    <numFmt numFmtId="191" formatCode="0.00\ "/>
    <numFmt numFmtId="192" formatCode="0.0\ "/>
    <numFmt numFmtId="193" formatCode="#,##0.00\ "/>
    <numFmt numFmtId="194" formatCode="#\ ##0\ \ \ \ \ "/>
    <numFmt numFmtId="195" formatCode="0.00_ \ \ \ \ "/>
    <numFmt numFmtId="196" formatCode="0.0_ \ \ \ \ \ "/>
    <numFmt numFmtId="197" formatCode="0.00_ \ \ \ \ \ \ \ \ "/>
    <numFmt numFmtId="198" formatCode="0.00_ \ \ \ \ \ "/>
    <numFmt numFmtId="199" formatCode="#,##0_);[Red]\(#,##0\)"/>
    <numFmt numFmtId="200" formatCode="#,##0\ \ "/>
    <numFmt numFmtId="201" formatCode="0.0\ \ "/>
    <numFmt numFmtId="202" formatCode="0.0"/>
    <numFmt numFmtId="203" formatCode="#,##0."/>
    <numFmt numFmtId="204" formatCode="General_)"/>
    <numFmt numFmtId="205" formatCode="0.00_)"/>
    <numFmt numFmtId="206" formatCode="#,##0;\-#,##0;\-;"/>
    <numFmt numFmtId="207" formatCode="#,##0\ \ \ \ "/>
    <numFmt numFmtId="208" formatCode="#,##0;[Red]#,##0"/>
    <numFmt numFmtId="209" formatCode="0.0_);[Red]\(0.0\)"/>
    <numFmt numFmtId="210" formatCode="_-* #,##0_-;\-* #,##0_-;_-* &quot;－&quot;_-;_-@_-"/>
    <numFmt numFmtId="211" formatCode="_-* #,##0.0_-;\-* #,##0.0_-;_-* &quot;-&quot;??_-;_-@_-"/>
    <numFmt numFmtId="212" formatCode="0.0%"/>
    <numFmt numFmtId="213" formatCode="0.000_ "/>
    <numFmt numFmtId="214" formatCode="#,##0;\(\-\)#,##0"/>
  </numFmts>
  <fonts count="3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8" fontId="1" fillId="0" borderId="0" applyBorder="0" applyAlignment="0">
      <protection/>
    </xf>
    <xf numFmtId="204" fontId="2" fillId="16" borderId="1" applyNumberFormat="0" applyFont="0" applyFill="0" applyBorder="0">
      <alignment horizontal="center" vertical="center"/>
      <protection/>
    </xf>
    <xf numFmtId="205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2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3" fillId="0" borderId="4" applyNumberFormat="0" applyFill="0" applyAlignment="0" applyProtection="0"/>
    <xf numFmtId="0" fontId="0" fillId="19" borderId="5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3" applyNumberFormat="0" applyAlignment="0" applyProtection="0"/>
    <xf numFmtId="0" fontId="30" fillId="18" borderId="9" applyNumberFormat="0" applyAlignment="0" applyProtection="0"/>
    <xf numFmtId="0" fontId="31" fillId="24" borderId="10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2" fontId="16" fillId="0" borderId="11" xfId="0" applyNumberFormat="1" applyFont="1" applyFill="1" applyBorder="1" applyAlignment="1">
      <alignment vertical="top"/>
    </xf>
    <xf numFmtId="182" fontId="16" fillId="0" borderId="12" xfId="0" applyNumberFormat="1" applyFont="1" applyFill="1" applyBorder="1" applyAlignment="1">
      <alignment vertical="top"/>
    </xf>
    <xf numFmtId="41" fontId="16" fillId="0" borderId="11" xfId="0" applyNumberFormat="1" applyFont="1" applyFill="1" applyBorder="1" applyAlignment="1">
      <alignment vertical="top"/>
    </xf>
    <xf numFmtId="0" fontId="0" fillId="0" borderId="13" xfId="0" applyFont="1" applyFill="1" applyBorder="1" applyAlignment="1" applyProtection="1">
      <alignment horizontal="left" vertical="top" wrapText="1" shrinkToFit="1"/>
      <protection/>
    </xf>
    <xf numFmtId="203" fontId="0" fillId="0" borderId="0" xfId="0" applyNumberFormat="1" applyFont="1" applyFill="1" applyAlignment="1">
      <alignment vertical="top"/>
    </xf>
    <xf numFmtId="0" fontId="0" fillId="0" borderId="13" xfId="0" applyFont="1" applyFill="1" applyBorder="1" applyAlignment="1" applyProtection="1">
      <alignment vertical="top" wrapText="1" shrinkToFit="1"/>
      <protection/>
    </xf>
    <xf numFmtId="182" fontId="16" fillId="0" borderId="14" xfId="0" applyNumberFormat="1" applyFont="1" applyFill="1" applyBorder="1" applyAlignment="1">
      <alignment vertical="top"/>
    </xf>
    <xf numFmtId="182" fontId="16" fillId="0" borderId="15" xfId="0" applyNumberFormat="1" applyFont="1" applyFill="1" applyBorder="1" applyAlignment="1">
      <alignment vertical="top"/>
    </xf>
    <xf numFmtId="182" fontId="16" fillId="0" borderId="16" xfId="0" applyNumberFormat="1" applyFont="1" applyFill="1" applyBorder="1" applyAlignment="1">
      <alignment vertical="top"/>
    </xf>
    <xf numFmtId="0" fontId="9" fillId="0" borderId="0" xfId="37" applyNumberFormat="1" applyFont="1" applyFill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2" fontId="5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 vertical="top"/>
    </xf>
    <xf numFmtId="186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203" fontId="0" fillId="0" borderId="0" xfId="0" applyNumberFormat="1" applyFont="1" applyFill="1" applyBorder="1" applyAlignment="1" quotePrefix="1">
      <alignment horizontal="right" vertical="top"/>
    </xf>
    <xf numFmtId="0" fontId="0" fillId="0" borderId="0" xfId="37" applyNumberFormat="1" applyFont="1" applyFill="1" applyAlignment="1">
      <alignment vertical="center"/>
      <protection/>
    </xf>
    <xf numFmtId="182" fontId="16" fillId="0" borderId="11" xfId="0" applyNumberFormat="1" applyFont="1" applyFill="1" applyBorder="1" applyAlignment="1">
      <alignment vertical="top"/>
    </xf>
    <xf numFmtId="0" fontId="0" fillId="0" borderId="18" xfId="0" applyFont="1" applyFill="1" applyBorder="1" applyAlignment="1">
      <alignment/>
    </xf>
    <xf numFmtId="182" fontId="16" fillId="0" borderId="1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vertical="top"/>
    </xf>
    <xf numFmtId="41" fontId="16" fillId="0" borderId="11" xfId="0" applyNumberFormat="1" applyFont="1" applyFill="1" applyBorder="1" applyAlignment="1">
      <alignment vertical="top"/>
    </xf>
    <xf numFmtId="203" fontId="0" fillId="0" borderId="0" xfId="0" applyNumberFormat="1" applyFont="1" applyFill="1" applyAlignment="1">
      <alignment vertical="top"/>
    </xf>
    <xf numFmtId="0" fontId="0" fillId="0" borderId="13" xfId="0" applyFont="1" applyFill="1" applyBorder="1" applyAlignment="1" applyProtection="1">
      <alignment vertical="top" wrapText="1" shrinkToFit="1"/>
      <protection/>
    </xf>
    <xf numFmtId="0" fontId="0" fillId="0" borderId="0" xfId="0" applyFont="1" applyFill="1" applyBorder="1" applyAlignment="1" applyProtection="1">
      <alignment vertical="top" wrapText="1" shrinkToFit="1"/>
      <protection/>
    </xf>
    <xf numFmtId="182" fontId="16" fillId="0" borderId="13" xfId="0" applyNumberFormat="1" applyFont="1" applyFill="1" applyBorder="1" applyAlignment="1">
      <alignment vertical="top"/>
    </xf>
    <xf numFmtId="203" fontId="0" fillId="0" borderId="18" xfId="0" applyNumberFormat="1" applyFont="1" applyFill="1" applyBorder="1" applyAlignment="1">
      <alignment vertical="top"/>
    </xf>
    <xf numFmtId="0" fontId="0" fillId="0" borderId="20" xfId="0" applyFont="1" applyFill="1" applyBorder="1" applyAlignment="1" applyProtection="1">
      <alignment vertical="top" wrapText="1" shrinkToFit="1"/>
      <protection/>
    </xf>
    <xf numFmtId="0" fontId="0" fillId="0" borderId="13" xfId="0" applyFont="1" applyFill="1" applyBorder="1" applyAlignment="1">
      <alignment vertical="top" wrapText="1" shrinkToFit="1"/>
    </xf>
    <xf numFmtId="203" fontId="0" fillId="0" borderId="0" xfId="0" applyNumberFormat="1" applyFont="1" applyFill="1" applyBorder="1" applyAlignment="1">
      <alignment vertical="top"/>
    </xf>
    <xf numFmtId="186" fontId="16" fillId="0" borderId="11" xfId="38" applyNumberFormat="1" applyFont="1" applyFill="1" applyBorder="1" applyAlignment="1">
      <alignment vertical="top"/>
    </xf>
    <xf numFmtId="203" fontId="0" fillId="0" borderId="0" xfId="0" applyNumberFormat="1" applyFont="1" applyFill="1" applyBorder="1" applyAlignment="1">
      <alignment vertical="top"/>
    </xf>
    <xf numFmtId="0" fontId="0" fillId="0" borderId="13" xfId="0" applyFont="1" applyFill="1" applyBorder="1" applyAlignment="1" applyProtection="1">
      <alignment vertical="top" wrapText="1" shrinkToFit="1"/>
      <protection/>
    </xf>
    <xf numFmtId="182" fontId="16" fillId="0" borderId="1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203" fontId="0" fillId="0" borderId="14" xfId="0" applyNumberFormat="1" applyFont="1" applyFill="1" applyBorder="1" applyAlignment="1">
      <alignment vertical="top"/>
    </xf>
    <xf numFmtId="203" fontId="0" fillId="0" borderId="0" xfId="0" applyNumberFormat="1" applyFont="1" applyFill="1" applyAlignment="1">
      <alignment vertical="top" wrapText="1"/>
    </xf>
    <xf numFmtId="203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13" xfId="0" applyFont="1" applyFill="1" applyBorder="1" applyAlignment="1" applyProtection="1">
      <alignment horizontal="left" vertical="top" wrapText="1" shrinkToFit="1"/>
      <protection/>
    </xf>
    <xf numFmtId="0" fontId="11" fillId="0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justify" vertical="top" wrapText="1" shrinkToFit="1"/>
      <protection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13" xfId="0" applyFont="1" applyFill="1" applyBorder="1" applyAlignment="1" applyProtection="1">
      <alignment horizontal="left" vertical="top" wrapText="1" shrinkToFi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縣市收支估計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9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50390625" style="22" customWidth="1"/>
    <col min="2" max="2" width="24.125" style="22" customWidth="1"/>
    <col min="3" max="6" width="14.375" style="22" customWidth="1"/>
    <col min="7" max="7" width="14.25390625" style="22" customWidth="1"/>
    <col min="8" max="8" width="13.125" style="22" customWidth="1"/>
    <col min="9" max="9" width="13.375" style="22" customWidth="1"/>
    <col min="10" max="16384" width="9.00390625" style="22" customWidth="1"/>
  </cols>
  <sheetData>
    <row r="1" spans="1:8" s="23" customFormat="1" ht="27.75" customHeight="1">
      <c r="A1" s="10"/>
      <c r="B1" s="11"/>
      <c r="C1" s="57" t="s">
        <v>74</v>
      </c>
      <c r="D1" s="57"/>
      <c r="E1" s="57"/>
      <c r="F1" s="57"/>
      <c r="G1" s="11"/>
      <c r="H1" s="11"/>
    </row>
    <row r="2" spans="1:8" s="23" customFormat="1" ht="27.75" customHeight="1">
      <c r="A2" s="61" t="s">
        <v>55</v>
      </c>
      <c r="B2" s="61"/>
      <c r="C2" s="63" t="s">
        <v>0</v>
      </c>
      <c r="D2" s="63"/>
      <c r="E2" s="63"/>
      <c r="F2" s="63"/>
      <c r="G2" s="12"/>
      <c r="H2" s="12"/>
    </row>
    <row r="3" spans="2:8" ht="27.75" customHeight="1">
      <c r="B3" s="13"/>
      <c r="C3" s="13"/>
      <c r="D3" s="62" t="s">
        <v>60</v>
      </c>
      <c r="E3" s="62"/>
      <c r="F3" s="13"/>
      <c r="H3" s="14" t="s">
        <v>1</v>
      </c>
    </row>
    <row r="4" spans="1:9" s="18" customFormat="1" ht="24.75" customHeight="1">
      <c r="A4" s="58" t="s">
        <v>2</v>
      </c>
      <c r="B4" s="59"/>
      <c r="C4" s="60" t="s">
        <v>61</v>
      </c>
      <c r="D4" s="60"/>
      <c r="E4" s="60" t="s">
        <v>59</v>
      </c>
      <c r="F4" s="60"/>
      <c r="G4" s="60" t="s">
        <v>3</v>
      </c>
      <c r="H4" s="64"/>
      <c r="I4" s="17"/>
    </row>
    <row r="5" spans="1:9" s="20" customFormat="1" ht="24.75" customHeight="1">
      <c r="A5" s="58"/>
      <c r="B5" s="59"/>
      <c r="C5" s="15" t="s">
        <v>4</v>
      </c>
      <c r="D5" s="15" t="s">
        <v>5</v>
      </c>
      <c r="E5" s="15" t="s">
        <v>4</v>
      </c>
      <c r="F5" s="15" t="s">
        <v>5</v>
      </c>
      <c r="G5" s="15" t="s">
        <v>4</v>
      </c>
      <c r="H5" s="16" t="s">
        <v>5</v>
      </c>
      <c r="I5" s="19"/>
    </row>
    <row r="6" spans="1:8" s="33" customFormat="1" ht="27.75" customHeight="1">
      <c r="A6" s="68" t="s">
        <v>71</v>
      </c>
      <c r="B6" s="69"/>
      <c r="C6" s="1">
        <v>1707156731</v>
      </c>
      <c r="D6" s="1">
        <v>1916227714</v>
      </c>
      <c r="E6" s="1">
        <v>1733259058</v>
      </c>
      <c r="F6" s="1">
        <f>SUM(F7:F8)</f>
        <v>1916108187</v>
      </c>
      <c r="G6" s="1">
        <f>SUM(G7:G8)</f>
        <v>-26102327</v>
      </c>
      <c r="H6" s="32">
        <f>SUM(H7:H8)</f>
        <v>119527</v>
      </c>
    </row>
    <row r="7" spans="1:8" s="33" customFormat="1" ht="27.75" customHeight="1">
      <c r="A7" s="48" t="s">
        <v>72</v>
      </c>
      <c r="B7" s="49"/>
      <c r="C7" s="1">
        <v>1707156731</v>
      </c>
      <c r="D7" s="1">
        <v>1916227714</v>
      </c>
      <c r="E7" s="1">
        <v>1733259058</v>
      </c>
      <c r="F7" s="1">
        <v>1907567387</v>
      </c>
      <c r="G7" s="1">
        <f>C6-E6</f>
        <v>-26102327</v>
      </c>
      <c r="H7" s="2">
        <f>D7-F7</f>
        <v>8660327</v>
      </c>
    </row>
    <row r="8" spans="1:8" s="33" customFormat="1" ht="27.75" customHeight="1">
      <c r="A8" s="48" t="s">
        <v>73</v>
      </c>
      <c r="B8" s="49"/>
      <c r="C8" s="3">
        <v>0</v>
      </c>
      <c r="D8" s="3">
        <v>0</v>
      </c>
      <c r="E8" s="3">
        <v>0</v>
      </c>
      <c r="F8" s="1">
        <v>8540800</v>
      </c>
      <c r="G8" s="3">
        <v>0</v>
      </c>
      <c r="H8" s="2">
        <f>D8-F8</f>
        <v>-8540800</v>
      </c>
    </row>
    <row r="9" spans="1:9" s="20" customFormat="1" ht="24.75" customHeight="1">
      <c r="A9" s="55" t="s">
        <v>62</v>
      </c>
      <c r="B9" s="56"/>
      <c r="C9" s="2">
        <f aca="true" t="shared" si="0" ref="C9:H9">C10+C27+C57+C59+C83</f>
        <v>5750488983</v>
      </c>
      <c r="D9" s="2">
        <f t="shared" si="0"/>
        <v>5547963882</v>
      </c>
      <c r="E9" s="2">
        <f t="shared" si="0"/>
        <v>5492843767</v>
      </c>
      <c r="F9" s="2">
        <f t="shared" si="0"/>
        <v>5337028793</v>
      </c>
      <c r="G9" s="2">
        <f t="shared" si="0"/>
        <v>257645216</v>
      </c>
      <c r="H9" s="2">
        <f t="shared" si="0"/>
        <v>210935089</v>
      </c>
      <c r="I9" s="19"/>
    </row>
    <row r="10" spans="1:9" s="20" customFormat="1" ht="24.75" customHeight="1">
      <c r="A10" s="65" t="s">
        <v>63</v>
      </c>
      <c r="B10" s="66"/>
      <c r="C10" s="1">
        <f aca="true" t="shared" si="1" ref="C10:H10">SUM(C11:C26)</f>
        <v>3552904803</v>
      </c>
      <c r="D10" s="1">
        <f t="shared" si="1"/>
        <v>3375333238</v>
      </c>
      <c r="E10" s="1">
        <f>SUM(E11:E26)</f>
        <v>3408038186</v>
      </c>
      <c r="F10" s="1">
        <f>SUM(F11:F26)</f>
        <v>3255923036</v>
      </c>
      <c r="G10" s="1">
        <f t="shared" si="1"/>
        <v>144866617</v>
      </c>
      <c r="H10" s="2">
        <f t="shared" si="1"/>
        <v>119410202</v>
      </c>
      <c r="I10" s="21"/>
    </row>
    <row r="11" spans="1:9" s="18" customFormat="1" ht="30" customHeight="1">
      <c r="A11" s="5">
        <v>1</v>
      </c>
      <c r="B11" s="6" t="s">
        <v>42</v>
      </c>
      <c r="C11" s="1">
        <v>321100829</v>
      </c>
      <c r="D11" s="1">
        <v>197925567</v>
      </c>
      <c r="E11" s="1">
        <v>330523865</v>
      </c>
      <c r="F11" s="1">
        <v>207348865</v>
      </c>
      <c r="G11" s="1">
        <f>C11-E11</f>
        <v>-9423036</v>
      </c>
      <c r="H11" s="2">
        <f>D11-F11</f>
        <v>-9423298</v>
      </c>
      <c r="I11" s="21"/>
    </row>
    <row r="12" spans="1:9" s="18" customFormat="1" ht="30" customHeight="1">
      <c r="A12" s="5">
        <v>2</v>
      </c>
      <c r="B12" s="6" t="s">
        <v>43</v>
      </c>
      <c r="C12" s="1">
        <v>40167277</v>
      </c>
      <c r="D12" s="1">
        <v>37768040</v>
      </c>
      <c r="E12" s="1">
        <v>41696459</v>
      </c>
      <c r="F12" s="1">
        <v>39192856</v>
      </c>
      <c r="G12" s="1">
        <f aca="true" t="shared" si="2" ref="G12:G26">C12-E12</f>
        <v>-1529182</v>
      </c>
      <c r="H12" s="2">
        <f aca="true" t="shared" si="3" ref="H12:H26">D12-F12</f>
        <v>-1424816</v>
      </c>
      <c r="I12" s="21"/>
    </row>
    <row r="13" spans="1:9" s="18" customFormat="1" ht="27" customHeight="1">
      <c r="A13" s="5">
        <v>3</v>
      </c>
      <c r="B13" s="6" t="s">
        <v>44</v>
      </c>
      <c r="C13" s="30">
        <v>1285081531</v>
      </c>
      <c r="D13" s="30">
        <v>1267843526</v>
      </c>
      <c r="E13" s="1">
        <v>1223480926</v>
      </c>
      <c r="F13" s="1">
        <v>1205902848</v>
      </c>
      <c r="G13" s="1">
        <f t="shared" si="2"/>
        <v>61600605</v>
      </c>
      <c r="H13" s="2">
        <f t="shared" si="3"/>
        <v>61940678</v>
      </c>
      <c r="I13" s="21"/>
    </row>
    <row r="14" spans="1:9" s="18" customFormat="1" ht="30" customHeight="1">
      <c r="A14" s="5">
        <v>4</v>
      </c>
      <c r="B14" s="6" t="s">
        <v>45</v>
      </c>
      <c r="C14" s="1">
        <v>666588591</v>
      </c>
      <c r="D14" s="1">
        <v>664998355</v>
      </c>
      <c r="E14" s="1">
        <v>668860881</v>
      </c>
      <c r="F14" s="1">
        <v>691883089</v>
      </c>
      <c r="G14" s="1">
        <f t="shared" si="2"/>
        <v>-2272290</v>
      </c>
      <c r="H14" s="2">
        <f t="shared" si="3"/>
        <v>-26884734</v>
      </c>
      <c r="I14" s="21"/>
    </row>
    <row r="15" spans="1:9" s="18" customFormat="1" ht="30" customHeight="1">
      <c r="A15" s="5">
        <v>5</v>
      </c>
      <c r="B15" s="6" t="s">
        <v>46</v>
      </c>
      <c r="C15" s="1">
        <v>27489909</v>
      </c>
      <c r="D15" s="30">
        <v>28165669</v>
      </c>
      <c r="E15" s="1">
        <v>26991549</v>
      </c>
      <c r="F15" s="1">
        <v>27685278</v>
      </c>
      <c r="G15" s="1">
        <f t="shared" si="2"/>
        <v>498360</v>
      </c>
      <c r="H15" s="2">
        <f t="shared" si="3"/>
        <v>480391</v>
      </c>
      <c r="I15" s="21"/>
    </row>
    <row r="16" spans="1:9" s="18" customFormat="1" ht="25.5" customHeight="1">
      <c r="A16" s="5">
        <v>6</v>
      </c>
      <c r="B16" s="6" t="s">
        <v>47</v>
      </c>
      <c r="C16" s="1">
        <v>1745451</v>
      </c>
      <c r="D16" s="1">
        <v>1367444</v>
      </c>
      <c r="E16" s="1">
        <v>1743622</v>
      </c>
      <c r="F16" s="1">
        <v>1427483</v>
      </c>
      <c r="G16" s="1">
        <f t="shared" si="2"/>
        <v>1829</v>
      </c>
      <c r="H16" s="2">
        <f t="shared" si="3"/>
        <v>-60039</v>
      </c>
      <c r="I16" s="21"/>
    </row>
    <row r="17" spans="1:9" s="18" customFormat="1" ht="34.5" customHeight="1">
      <c r="A17" s="5">
        <v>7</v>
      </c>
      <c r="B17" s="6" t="s">
        <v>49</v>
      </c>
      <c r="C17" s="1">
        <v>290088984</v>
      </c>
      <c r="D17" s="1">
        <v>283556185</v>
      </c>
      <c r="E17" s="1">
        <v>283150636</v>
      </c>
      <c r="F17" s="1">
        <v>275968824</v>
      </c>
      <c r="G17" s="1">
        <f t="shared" si="2"/>
        <v>6938348</v>
      </c>
      <c r="H17" s="2">
        <f t="shared" si="3"/>
        <v>7587361</v>
      </c>
      <c r="I17" s="21"/>
    </row>
    <row r="18" spans="1:9" s="18" customFormat="1" ht="34.5" customHeight="1">
      <c r="A18" s="5">
        <v>8</v>
      </c>
      <c r="B18" s="4" t="s">
        <v>50</v>
      </c>
      <c r="C18" s="3">
        <v>53391535</v>
      </c>
      <c r="D18" s="35">
        <v>45790822</v>
      </c>
      <c r="E18" s="3">
        <v>46842991</v>
      </c>
      <c r="F18" s="3">
        <v>39729857</v>
      </c>
      <c r="G18" s="1">
        <f t="shared" si="2"/>
        <v>6548544</v>
      </c>
      <c r="H18" s="2">
        <f t="shared" si="3"/>
        <v>6060965</v>
      </c>
      <c r="I18" s="21"/>
    </row>
    <row r="19" spans="1:9" s="18" customFormat="1" ht="27.75" customHeight="1">
      <c r="A19" s="5">
        <v>9</v>
      </c>
      <c r="B19" s="6" t="s">
        <v>51</v>
      </c>
      <c r="C19" s="1">
        <v>1009359</v>
      </c>
      <c r="D19" s="1">
        <v>925601</v>
      </c>
      <c r="E19" s="1">
        <v>1012598</v>
      </c>
      <c r="F19" s="1">
        <v>935408</v>
      </c>
      <c r="G19" s="1">
        <f t="shared" si="2"/>
        <v>-3239</v>
      </c>
      <c r="H19" s="2">
        <f t="shared" si="3"/>
        <v>-9807</v>
      </c>
      <c r="I19" s="21"/>
    </row>
    <row r="20" spans="1:9" s="18" customFormat="1" ht="27" customHeight="1">
      <c r="A20" s="5">
        <v>10</v>
      </c>
      <c r="B20" s="6" t="s">
        <v>52</v>
      </c>
      <c r="C20" s="1">
        <v>82612632</v>
      </c>
      <c r="D20" s="1">
        <v>74406643</v>
      </c>
      <c r="E20" s="1">
        <v>78483235</v>
      </c>
      <c r="F20" s="1">
        <v>70549132</v>
      </c>
      <c r="G20" s="1">
        <f t="shared" si="2"/>
        <v>4129397</v>
      </c>
      <c r="H20" s="2">
        <f t="shared" si="3"/>
        <v>3857511</v>
      </c>
      <c r="I20" s="21"/>
    </row>
    <row r="21" spans="1:9" s="18" customFormat="1" ht="28.5" customHeight="1">
      <c r="A21" s="5">
        <v>11</v>
      </c>
      <c r="B21" s="6" t="s">
        <v>53</v>
      </c>
      <c r="C21" s="30">
        <v>347392611</v>
      </c>
      <c r="D21" s="30">
        <v>338194522</v>
      </c>
      <c r="E21" s="1">
        <v>294328569</v>
      </c>
      <c r="F21" s="1">
        <v>285387138</v>
      </c>
      <c r="G21" s="1">
        <f t="shared" si="2"/>
        <v>53064042</v>
      </c>
      <c r="H21" s="2">
        <f t="shared" si="3"/>
        <v>52807384</v>
      </c>
      <c r="I21" s="21"/>
    </row>
    <row r="22" spans="1:9" s="18" customFormat="1" ht="26.25" customHeight="1">
      <c r="A22" s="5">
        <v>12</v>
      </c>
      <c r="B22" s="6" t="s">
        <v>54</v>
      </c>
      <c r="C22" s="30">
        <v>23287691</v>
      </c>
      <c r="D22" s="30">
        <v>29498143</v>
      </c>
      <c r="E22" s="1">
        <v>22633907</v>
      </c>
      <c r="F22" s="1">
        <v>29006909</v>
      </c>
      <c r="G22" s="1">
        <f t="shared" si="2"/>
        <v>653784</v>
      </c>
      <c r="H22" s="2">
        <f t="shared" si="3"/>
        <v>491234</v>
      </c>
      <c r="I22" s="21"/>
    </row>
    <row r="23" spans="1:9" s="18" customFormat="1" ht="26.25" customHeight="1">
      <c r="A23" s="5">
        <v>13</v>
      </c>
      <c r="B23" s="6" t="s">
        <v>75</v>
      </c>
      <c r="C23" s="1">
        <v>20044488</v>
      </c>
      <c r="D23" s="30">
        <f>15174778-172483+29323</f>
        <v>15031618</v>
      </c>
      <c r="E23" s="1">
        <v>18899487</v>
      </c>
      <c r="F23" s="1">
        <v>13860592</v>
      </c>
      <c r="G23" s="1">
        <f t="shared" si="2"/>
        <v>1145001</v>
      </c>
      <c r="H23" s="2">
        <f t="shared" si="3"/>
        <v>1171026</v>
      </c>
      <c r="I23" s="21"/>
    </row>
    <row r="24" spans="1:9" s="18" customFormat="1" ht="35.25" customHeight="1">
      <c r="A24" s="5">
        <v>14</v>
      </c>
      <c r="B24" s="6" t="s">
        <v>64</v>
      </c>
      <c r="C24" s="1">
        <v>14081002</v>
      </c>
      <c r="D24" s="1">
        <v>11038190</v>
      </c>
      <c r="E24" s="1">
        <v>12989855</v>
      </c>
      <c r="F24" s="1">
        <v>10645151</v>
      </c>
      <c r="G24" s="1">
        <f t="shared" si="2"/>
        <v>1091147</v>
      </c>
      <c r="H24" s="2">
        <f t="shared" si="3"/>
        <v>393039</v>
      </c>
      <c r="I24" s="21"/>
    </row>
    <row r="25" spans="1:9" s="18" customFormat="1" ht="26.25" customHeight="1">
      <c r="A25" s="5">
        <v>15</v>
      </c>
      <c r="B25" s="6" t="s">
        <v>65</v>
      </c>
      <c r="C25" s="30">
        <v>354396687</v>
      </c>
      <c r="D25" s="30">
        <v>354396687</v>
      </c>
      <c r="E25" s="1">
        <v>332221927</v>
      </c>
      <c r="F25" s="1">
        <v>332221927</v>
      </c>
      <c r="G25" s="1">
        <f t="shared" si="2"/>
        <v>22174760</v>
      </c>
      <c r="H25" s="2">
        <f t="shared" si="3"/>
        <v>22174760</v>
      </c>
      <c r="I25" s="21"/>
    </row>
    <row r="26" spans="1:9" s="18" customFormat="1" ht="35.25" customHeight="1">
      <c r="A26" s="5">
        <v>16</v>
      </c>
      <c r="B26" s="6" t="s">
        <v>48</v>
      </c>
      <c r="C26" s="1">
        <v>24426226</v>
      </c>
      <c r="D26" s="1">
        <v>24426226</v>
      </c>
      <c r="E26" s="1">
        <v>24177679</v>
      </c>
      <c r="F26" s="1">
        <v>24177679</v>
      </c>
      <c r="G26" s="1">
        <f t="shared" si="2"/>
        <v>248547</v>
      </c>
      <c r="H26" s="2">
        <f t="shared" si="3"/>
        <v>248547</v>
      </c>
      <c r="I26" s="21"/>
    </row>
    <row r="27" spans="1:11" ht="30" customHeight="1">
      <c r="A27" s="65" t="s">
        <v>56</v>
      </c>
      <c r="B27" s="66"/>
      <c r="C27" s="1">
        <f aca="true" t="shared" si="4" ref="C27:H27">SUM(C28:C56)</f>
        <v>1057918134</v>
      </c>
      <c r="D27" s="1">
        <f t="shared" si="4"/>
        <v>1034312222</v>
      </c>
      <c r="E27" s="1">
        <f>SUM(E28:E56)</f>
        <v>1025858340</v>
      </c>
      <c r="F27" s="1">
        <f>SUM(F28:F56)</f>
        <v>1020485707</v>
      </c>
      <c r="G27" s="1">
        <f t="shared" si="4"/>
        <v>32059794</v>
      </c>
      <c r="H27" s="2">
        <f t="shared" si="4"/>
        <v>13826515</v>
      </c>
      <c r="I27" s="24"/>
      <c r="J27" s="24"/>
      <c r="K27" s="24"/>
    </row>
    <row r="28" spans="1:8" ht="30" customHeight="1">
      <c r="A28" s="36">
        <v>1</v>
      </c>
      <c r="B28" s="37" t="s">
        <v>6</v>
      </c>
      <c r="C28" s="1">
        <v>25132482</v>
      </c>
      <c r="D28" s="1">
        <v>582173</v>
      </c>
      <c r="E28" s="1">
        <v>6772655</v>
      </c>
      <c r="F28" s="1">
        <v>549865</v>
      </c>
      <c r="G28" s="1">
        <f>C28-E28</f>
        <v>18359827</v>
      </c>
      <c r="H28" s="2">
        <f>D28-F28</f>
        <v>32308</v>
      </c>
    </row>
    <row r="29" spans="1:8" ht="30" customHeight="1">
      <c r="A29" s="36">
        <v>2</v>
      </c>
      <c r="B29" s="37" t="s">
        <v>7</v>
      </c>
      <c r="C29" s="1">
        <v>2181489</v>
      </c>
      <c r="D29" s="1">
        <v>8570429</v>
      </c>
      <c r="E29" s="1">
        <v>5796569</v>
      </c>
      <c r="F29" s="1">
        <v>12262603</v>
      </c>
      <c r="G29" s="1">
        <f aca="true" t="shared" si="5" ref="G29:H56">C29-E29</f>
        <v>-3615080</v>
      </c>
      <c r="H29" s="2">
        <f t="shared" si="5"/>
        <v>-3692174</v>
      </c>
    </row>
    <row r="30" spans="1:8" ht="30" customHeight="1">
      <c r="A30" s="36">
        <v>3</v>
      </c>
      <c r="B30" s="37" t="s">
        <v>57</v>
      </c>
      <c r="C30" s="1">
        <v>772466</v>
      </c>
      <c r="D30" s="1">
        <v>1024570</v>
      </c>
      <c r="E30" s="1">
        <v>1700</v>
      </c>
      <c r="F30" s="1">
        <v>587646</v>
      </c>
      <c r="G30" s="1">
        <f t="shared" si="5"/>
        <v>770766</v>
      </c>
      <c r="H30" s="2">
        <f t="shared" si="5"/>
        <v>436924</v>
      </c>
    </row>
    <row r="31" spans="1:8" ht="37.5" customHeight="1">
      <c r="A31" s="36">
        <v>4</v>
      </c>
      <c r="B31" s="37" t="s">
        <v>8</v>
      </c>
      <c r="C31" s="1">
        <v>45997785</v>
      </c>
      <c r="D31" s="1">
        <v>44324850</v>
      </c>
      <c r="E31" s="1">
        <v>47455271</v>
      </c>
      <c r="F31" s="1">
        <v>45799788</v>
      </c>
      <c r="G31" s="1">
        <f t="shared" si="5"/>
        <v>-1457486</v>
      </c>
      <c r="H31" s="2">
        <f t="shared" si="5"/>
        <v>-1474938</v>
      </c>
    </row>
    <row r="32" spans="1:8" ht="30" customHeight="1">
      <c r="A32" s="36">
        <v>5</v>
      </c>
      <c r="B32" s="37" t="s">
        <v>9</v>
      </c>
      <c r="C32" s="1">
        <v>8501746</v>
      </c>
      <c r="D32" s="1">
        <v>14135310</v>
      </c>
      <c r="E32" s="1">
        <v>15547737</v>
      </c>
      <c r="F32" s="1">
        <v>23705694</v>
      </c>
      <c r="G32" s="1">
        <f t="shared" si="5"/>
        <v>-7045991</v>
      </c>
      <c r="H32" s="2">
        <f t="shared" si="5"/>
        <v>-9570384</v>
      </c>
    </row>
    <row r="33" spans="1:8" ht="26.25" customHeight="1">
      <c r="A33" s="36">
        <v>6</v>
      </c>
      <c r="B33" s="38" t="s">
        <v>10</v>
      </c>
      <c r="C33" s="1">
        <v>150373</v>
      </c>
      <c r="D33" s="39">
        <v>16611</v>
      </c>
      <c r="E33" s="1">
        <v>186508</v>
      </c>
      <c r="F33" s="1">
        <v>16709</v>
      </c>
      <c r="G33" s="1">
        <f t="shared" si="5"/>
        <v>-36135</v>
      </c>
      <c r="H33" s="2">
        <f t="shared" si="5"/>
        <v>-98</v>
      </c>
    </row>
    <row r="34" spans="1:8" ht="26.25" customHeight="1">
      <c r="A34" s="36">
        <v>7</v>
      </c>
      <c r="B34" s="37" t="s">
        <v>58</v>
      </c>
      <c r="C34" s="1">
        <v>76933</v>
      </c>
      <c r="D34" s="1">
        <v>32983</v>
      </c>
      <c r="E34" s="1">
        <v>77168</v>
      </c>
      <c r="F34" s="1">
        <v>38307</v>
      </c>
      <c r="G34" s="1">
        <f t="shared" si="5"/>
        <v>-235</v>
      </c>
      <c r="H34" s="2">
        <f t="shared" si="5"/>
        <v>-5324</v>
      </c>
    </row>
    <row r="35" spans="1:8" ht="37.5" customHeight="1">
      <c r="A35" s="40">
        <v>8</v>
      </c>
      <c r="B35" s="41" t="s">
        <v>76</v>
      </c>
      <c r="C35" s="8">
        <v>103157750</v>
      </c>
      <c r="D35" s="8">
        <v>109134669</v>
      </c>
      <c r="E35" s="8">
        <v>107965487</v>
      </c>
      <c r="F35" s="8">
        <v>113764637</v>
      </c>
      <c r="G35" s="8">
        <f t="shared" si="5"/>
        <v>-4807737</v>
      </c>
      <c r="H35" s="9">
        <f t="shared" si="5"/>
        <v>-4629968</v>
      </c>
    </row>
    <row r="36" spans="1:8" ht="37.5" customHeight="1">
      <c r="A36" s="36">
        <v>9</v>
      </c>
      <c r="B36" s="37" t="s">
        <v>11</v>
      </c>
      <c r="C36" s="1">
        <v>28356398</v>
      </c>
      <c r="D36" s="1">
        <v>26263676</v>
      </c>
      <c r="E36" s="1">
        <v>27256010</v>
      </c>
      <c r="F36" s="1">
        <v>25079817</v>
      </c>
      <c r="G36" s="1">
        <f t="shared" si="5"/>
        <v>1100388</v>
      </c>
      <c r="H36" s="2">
        <f t="shared" si="5"/>
        <v>1183859</v>
      </c>
    </row>
    <row r="37" spans="1:8" ht="37.5" customHeight="1">
      <c r="A37" s="36">
        <v>10</v>
      </c>
      <c r="B37" s="42" t="s">
        <v>12</v>
      </c>
      <c r="C37" s="1">
        <v>8926011</v>
      </c>
      <c r="D37" s="1">
        <v>8818043</v>
      </c>
      <c r="E37" s="1">
        <v>8507286</v>
      </c>
      <c r="F37" s="1">
        <v>8399318</v>
      </c>
      <c r="G37" s="1">
        <f t="shared" si="5"/>
        <v>418725</v>
      </c>
      <c r="H37" s="2">
        <f t="shared" si="5"/>
        <v>418725</v>
      </c>
    </row>
    <row r="38" spans="1:8" ht="36.75" customHeight="1">
      <c r="A38" s="36">
        <v>11</v>
      </c>
      <c r="B38" s="42" t="s">
        <v>77</v>
      </c>
      <c r="C38" s="1">
        <v>1896368</v>
      </c>
      <c r="D38" s="1">
        <v>1849423</v>
      </c>
      <c r="E38" s="1">
        <v>1800071</v>
      </c>
      <c r="F38" s="1">
        <v>1753374</v>
      </c>
      <c r="G38" s="1">
        <f t="shared" si="5"/>
        <v>96297</v>
      </c>
      <c r="H38" s="2">
        <f t="shared" si="5"/>
        <v>96049</v>
      </c>
    </row>
    <row r="39" spans="1:8" ht="25.5" customHeight="1">
      <c r="A39" s="36">
        <v>12</v>
      </c>
      <c r="B39" s="42" t="s">
        <v>78</v>
      </c>
      <c r="C39" s="1">
        <v>1535170</v>
      </c>
      <c r="D39" s="1">
        <v>1907062</v>
      </c>
      <c r="E39" s="1">
        <v>1574434</v>
      </c>
      <c r="F39" s="1">
        <v>2026521</v>
      </c>
      <c r="G39" s="1">
        <f t="shared" si="5"/>
        <v>-39264</v>
      </c>
      <c r="H39" s="2">
        <f t="shared" si="5"/>
        <v>-119459</v>
      </c>
    </row>
    <row r="40" spans="1:8" ht="36.75" customHeight="1">
      <c r="A40" s="36">
        <v>13</v>
      </c>
      <c r="B40" s="42" t="s">
        <v>79</v>
      </c>
      <c r="C40" s="1">
        <v>33276741</v>
      </c>
      <c r="D40" s="1">
        <v>37460258</v>
      </c>
      <c r="E40" s="1">
        <v>33266627</v>
      </c>
      <c r="F40" s="1">
        <v>37218351</v>
      </c>
      <c r="G40" s="1">
        <f t="shared" si="5"/>
        <v>10114</v>
      </c>
      <c r="H40" s="2">
        <f t="shared" si="5"/>
        <v>241907</v>
      </c>
    </row>
    <row r="41" spans="1:8" ht="33" customHeight="1">
      <c r="A41" s="36">
        <v>14</v>
      </c>
      <c r="B41" s="42" t="s">
        <v>80</v>
      </c>
      <c r="C41" s="1">
        <v>926738</v>
      </c>
      <c r="D41" s="1">
        <v>991390</v>
      </c>
      <c r="E41" s="1">
        <v>844138</v>
      </c>
      <c r="F41" s="1">
        <v>951457</v>
      </c>
      <c r="G41" s="1">
        <f t="shared" si="5"/>
        <v>82600</v>
      </c>
      <c r="H41" s="2">
        <f t="shared" si="5"/>
        <v>39933</v>
      </c>
    </row>
    <row r="42" spans="1:8" ht="27" customHeight="1">
      <c r="A42" s="36">
        <v>15</v>
      </c>
      <c r="B42" s="37" t="s">
        <v>13</v>
      </c>
      <c r="C42" s="1">
        <v>8666669</v>
      </c>
      <c r="D42" s="1">
        <v>8284463</v>
      </c>
      <c r="E42" s="1">
        <v>8000236</v>
      </c>
      <c r="F42" s="1">
        <v>7610197</v>
      </c>
      <c r="G42" s="1">
        <f t="shared" si="5"/>
        <v>666433</v>
      </c>
      <c r="H42" s="2">
        <f t="shared" si="5"/>
        <v>674266</v>
      </c>
    </row>
    <row r="43" spans="1:8" ht="30" customHeight="1">
      <c r="A43" s="36">
        <v>16</v>
      </c>
      <c r="B43" s="37" t="s">
        <v>81</v>
      </c>
      <c r="C43" s="1">
        <v>6778596</v>
      </c>
      <c r="D43" s="1">
        <v>7458067</v>
      </c>
      <c r="E43" s="1">
        <v>5965610</v>
      </c>
      <c r="F43" s="1">
        <v>6720558</v>
      </c>
      <c r="G43" s="1">
        <f t="shared" si="5"/>
        <v>812986</v>
      </c>
      <c r="H43" s="2">
        <f t="shared" si="5"/>
        <v>737509</v>
      </c>
    </row>
    <row r="44" spans="1:8" ht="30" customHeight="1">
      <c r="A44" s="36">
        <v>17</v>
      </c>
      <c r="B44" s="37" t="s">
        <v>14</v>
      </c>
      <c r="C44" s="1">
        <v>53860446</v>
      </c>
      <c r="D44" s="1">
        <v>39837161</v>
      </c>
      <c r="E44" s="1">
        <v>55075951</v>
      </c>
      <c r="F44" s="1">
        <v>38493094</v>
      </c>
      <c r="G44" s="1">
        <f t="shared" si="5"/>
        <v>-1215505</v>
      </c>
      <c r="H44" s="2">
        <f t="shared" si="5"/>
        <v>1344067</v>
      </c>
    </row>
    <row r="45" spans="1:8" ht="34.5" customHeight="1">
      <c r="A45" s="36">
        <v>18</v>
      </c>
      <c r="B45" s="37" t="s">
        <v>15</v>
      </c>
      <c r="C45" s="1">
        <v>2486632</v>
      </c>
      <c r="D45" s="1">
        <v>1331081</v>
      </c>
      <c r="E45" s="1">
        <v>2114772</v>
      </c>
      <c r="F45" s="1">
        <v>1189036</v>
      </c>
      <c r="G45" s="1">
        <f t="shared" si="5"/>
        <v>371860</v>
      </c>
      <c r="H45" s="2">
        <f t="shared" si="5"/>
        <v>142045</v>
      </c>
    </row>
    <row r="46" spans="1:8" ht="19.5" customHeight="1">
      <c r="A46" s="36">
        <v>19</v>
      </c>
      <c r="B46" s="37" t="s">
        <v>16</v>
      </c>
      <c r="C46" s="1">
        <v>46450891</v>
      </c>
      <c r="D46" s="1">
        <v>46030307</v>
      </c>
      <c r="E46" s="1">
        <v>45284594</v>
      </c>
      <c r="F46" s="1">
        <v>45027921</v>
      </c>
      <c r="G46" s="1">
        <f t="shared" si="5"/>
        <v>1166297</v>
      </c>
      <c r="H46" s="2">
        <f t="shared" si="5"/>
        <v>1002386</v>
      </c>
    </row>
    <row r="47" spans="1:8" ht="38.25" customHeight="1">
      <c r="A47" s="36">
        <v>20</v>
      </c>
      <c r="B47" s="37" t="s">
        <v>17</v>
      </c>
      <c r="C47" s="1">
        <v>13139122</v>
      </c>
      <c r="D47" s="1">
        <v>11700591</v>
      </c>
      <c r="E47" s="1">
        <v>13042681</v>
      </c>
      <c r="F47" s="1">
        <v>11616946</v>
      </c>
      <c r="G47" s="1">
        <f t="shared" si="5"/>
        <v>96441</v>
      </c>
      <c r="H47" s="2">
        <f t="shared" si="5"/>
        <v>83645</v>
      </c>
    </row>
    <row r="48" spans="1:8" ht="24" customHeight="1">
      <c r="A48" s="36">
        <v>21</v>
      </c>
      <c r="B48" s="37" t="s">
        <v>18</v>
      </c>
      <c r="C48" s="30">
        <v>241091</v>
      </c>
      <c r="D48" s="30">
        <v>213404</v>
      </c>
      <c r="E48" s="1">
        <v>230121</v>
      </c>
      <c r="F48" s="1">
        <v>204897</v>
      </c>
      <c r="G48" s="1">
        <f t="shared" si="5"/>
        <v>10970</v>
      </c>
      <c r="H48" s="2">
        <f t="shared" si="5"/>
        <v>8507</v>
      </c>
    </row>
    <row r="49" spans="1:8" ht="23.25" customHeight="1">
      <c r="A49" s="36">
        <v>22</v>
      </c>
      <c r="B49" s="37" t="s">
        <v>19</v>
      </c>
      <c r="C49" s="1">
        <v>27623710</v>
      </c>
      <c r="D49" s="1">
        <v>26938847</v>
      </c>
      <c r="E49" s="1">
        <v>27030406</v>
      </c>
      <c r="F49" s="1">
        <v>26405482</v>
      </c>
      <c r="G49" s="1">
        <f t="shared" si="5"/>
        <v>593304</v>
      </c>
      <c r="H49" s="2">
        <f t="shared" si="5"/>
        <v>533365</v>
      </c>
    </row>
    <row r="50" spans="1:8" ht="39" customHeight="1">
      <c r="A50" s="36">
        <v>23</v>
      </c>
      <c r="B50" s="37" t="s">
        <v>82</v>
      </c>
      <c r="C50" s="1">
        <v>505188</v>
      </c>
      <c r="D50" s="1">
        <v>352591</v>
      </c>
      <c r="E50" s="1">
        <v>508618</v>
      </c>
      <c r="F50" s="1">
        <v>356045</v>
      </c>
      <c r="G50" s="1">
        <f t="shared" si="5"/>
        <v>-3430</v>
      </c>
      <c r="H50" s="2">
        <f t="shared" si="5"/>
        <v>-3454</v>
      </c>
    </row>
    <row r="51" spans="1:8" ht="21.75" customHeight="1">
      <c r="A51" s="36">
        <v>24</v>
      </c>
      <c r="B51" s="37" t="s">
        <v>83</v>
      </c>
      <c r="C51" s="1">
        <v>555622283</v>
      </c>
      <c r="D51" s="1">
        <v>555619595</v>
      </c>
      <c r="E51" s="1">
        <v>537524597</v>
      </c>
      <c r="F51" s="1">
        <v>536876207</v>
      </c>
      <c r="G51" s="1">
        <f t="shared" si="5"/>
        <v>18097686</v>
      </c>
      <c r="H51" s="2">
        <f t="shared" si="5"/>
        <v>18743388</v>
      </c>
    </row>
    <row r="52" spans="1:8" ht="21" customHeight="1">
      <c r="A52" s="36">
        <v>25</v>
      </c>
      <c r="B52" s="37" t="s">
        <v>84</v>
      </c>
      <c r="C52" s="1">
        <v>78803025</v>
      </c>
      <c r="D52" s="1">
        <v>78803025</v>
      </c>
      <c r="E52" s="1">
        <v>71298239</v>
      </c>
      <c r="F52" s="1">
        <v>71298239</v>
      </c>
      <c r="G52" s="1">
        <f t="shared" si="5"/>
        <v>7504786</v>
      </c>
      <c r="H52" s="2">
        <f t="shared" si="5"/>
        <v>7504786</v>
      </c>
    </row>
    <row r="53" spans="1:8" ht="24" customHeight="1">
      <c r="A53" s="36">
        <v>26</v>
      </c>
      <c r="B53" s="37" t="s">
        <v>85</v>
      </c>
      <c r="C53" s="1">
        <v>681038</v>
      </c>
      <c r="D53" s="1">
        <v>674815</v>
      </c>
      <c r="E53" s="1">
        <v>660850</v>
      </c>
      <c r="F53" s="1">
        <v>657002</v>
      </c>
      <c r="G53" s="1">
        <f t="shared" si="5"/>
        <v>20188</v>
      </c>
      <c r="H53" s="2">
        <f t="shared" si="5"/>
        <v>17813</v>
      </c>
    </row>
    <row r="54" spans="1:8" s="25" customFormat="1" ht="25.5" customHeight="1">
      <c r="A54" s="36">
        <v>27</v>
      </c>
      <c r="B54" s="37" t="s">
        <v>20</v>
      </c>
      <c r="C54" s="1">
        <v>624026</v>
      </c>
      <c r="D54" s="1">
        <v>443612</v>
      </c>
      <c r="E54" s="1">
        <v>537768</v>
      </c>
      <c r="F54" s="1">
        <v>372926</v>
      </c>
      <c r="G54" s="1">
        <f t="shared" si="5"/>
        <v>86258</v>
      </c>
      <c r="H54" s="2">
        <f t="shared" si="5"/>
        <v>70686</v>
      </c>
    </row>
    <row r="55" spans="1:8" s="25" customFormat="1" ht="21" customHeight="1">
      <c r="A55" s="36">
        <v>28</v>
      </c>
      <c r="B55" s="37" t="s">
        <v>21</v>
      </c>
      <c r="C55" s="1">
        <v>830625</v>
      </c>
      <c r="D55" s="1">
        <v>799034</v>
      </c>
      <c r="E55" s="1">
        <v>732690</v>
      </c>
      <c r="F55" s="1">
        <v>714125</v>
      </c>
      <c r="G55" s="1">
        <f t="shared" si="5"/>
        <v>97935</v>
      </c>
      <c r="H55" s="2">
        <f t="shared" si="5"/>
        <v>84909</v>
      </c>
    </row>
    <row r="56" spans="1:8" s="25" customFormat="1" ht="23.25" customHeight="1">
      <c r="A56" s="36">
        <v>29</v>
      </c>
      <c r="B56" s="37" t="s">
        <v>86</v>
      </c>
      <c r="C56" s="1">
        <v>716342</v>
      </c>
      <c r="D56" s="30">
        <v>714182</v>
      </c>
      <c r="E56" s="1">
        <v>799546</v>
      </c>
      <c r="F56" s="1">
        <v>788945</v>
      </c>
      <c r="G56" s="1">
        <f t="shared" si="5"/>
        <v>-83204</v>
      </c>
      <c r="H56" s="2">
        <f t="shared" si="5"/>
        <v>-74763</v>
      </c>
    </row>
    <row r="57" spans="1:12" ht="21" customHeight="1">
      <c r="A57" s="48" t="s">
        <v>87</v>
      </c>
      <c r="B57" s="49"/>
      <c r="C57" s="1">
        <f aca="true" t="shared" si="6" ref="C57:H57">SUM(C58)</f>
        <v>959746582</v>
      </c>
      <c r="D57" s="1">
        <f t="shared" si="6"/>
        <v>959738224</v>
      </c>
      <c r="E57" s="1">
        <f t="shared" si="6"/>
        <v>886755920</v>
      </c>
      <c r="F57" s="1">
        <f t="shared" si="6"/>
        <v>886749471</v>
      </c>
      <c r="G57" s="1">
        <f t="shared" si="6"/>
        <v>72990662</v>
      </c>
      <c r="H57" s="2">
        <f t="shared" si="6"/>
        <v>72988753</v>
      </c>
      <c r="I57" s="26"/>
      <c r="J57" s="26"/>
      <c r="K57" s="26"/>
      <c r="L57" s="26"/>
    </row>
    <row r="58" spans="1:8" ht="18.75" customHeight="1">
      <c r="A58" s="43"/>
      <c r="B58" s="34" t="s">
        <v>22</v>
      </c>
      <c r="C58" s="1">
        <v>959746582</v>
      </c>
      <c r="D58" s="1">
        <v>959738224</v>
      </c>
      <c r="E58" s="44">
        <v>886755920</v>
      </c>
      <c r="F58" s="44">
        <v>886749471</v>
      </c>
      <c r="G58" s="1">
        <f>C58-E58</f>
        <v>72990662</v>
      </c>
      <c r="H58" s="2">
        <f>D58-F58</f>
        <v>72988753</v>
      </c>
    </row>
    <row r="59" spans="1:11" ht="37.5" customHeight="1">
      <c r="A59" s="50" t="s">
        <v>88</v>
      </c>
      <c r="B59" s="51"/>
      <c r="C59" s="1">
        <f aca="true" t="shared" si="7" ref="C59:H59">SUM(C60:C82)</f>
        <v>175722510</v>
      </c>
      <c r="D59" s="1">
        <f t="shared" si="7"/>
        <v>174631932</v>
      </c>
      <c r="E59" s="1">
        <f t="shared" si="7"/>
        <v>166208220</v>
      </c>
      <c r="F59" s="1">
        <f t="shared" si="7"/>
        <v>167227660</v>
      </c>
      <c r="G59" s="1">
        <f t="shared" si="7"/>
        <v>9514290</v>
      </c>
      <c r="H59" s="2">
        <f t="shared" si="7"/>
        <v>7404272</v>
      </c>
      <c r="I59" s="26"/>
      <c r="J59" s="26"/>
      <c r="K59" s="26"/>
    </row>
    <row r="60" spans="1:8" ht="34.5" customHeight="1">
      <c r="A60" s="43">
        <v>1</v>
      </c>
      <c r="B60" s="38" t="s">
        <v>89</v>
      </c>
      <c r="C60" s="1">
        <v>3162524</v>
      </c>
      <c r="D60" s="1">
        <v>3108722</v>
      </c>
      <c r="E60" s="1">
        <v>0</v>
      </c>
      <c r="F60" s="1">
        <v>0</v>
      </c>
      <c r="G60" s="1">
        <f>C60-E60</f>
        <v>3162524</v>
      </c>
      <c r="H60" s="2">
        <f>D60-F60</f>
        <v>3108722</v>
      </c>
    </row>
    <row r="61" spans="1:8" ht="33">
      <c r="A61" s="43">
        <v>2</v>
      </c>
      <c r="B61" s="37" t="s">
        <v>23</v>
      </c>
      <c r="C61" s="1">
        <v>34363619</v>
      </c>
      <c r="D61" s="1">
        <v>36913619</v>
      </c>
      <c r="E61" s="1">
        <v>35971570</v>
      </c>
      <c r="F61" s="1">
        <v>36871570</v>
      </c>
      <c r="G61" s="1">
        <f aca="true" t="shared" si="8" ref="G61:H79">C61-E61</f>
        <v>-1607951</v>
      </c>
      <c r="H61" s="2">
        <f t="shared" si="8"/>
        <v>42049</v>
      </c>
    </row>
    <row r="62" spans="1:8" ht="18.75" customHeight="1">
      <c r="A62" s="43">
        <v>3</v>
      </c>
      <c r="B62" s="37" t="s">
        <v>24</v>
      </c>
      <c r="C62" s="1">
        <v>74685</v>
      </c>
      <c r="D62" s="1">
        <v>1100827</v>
      </c>
      <c r="E62" s="1">
        <v>78912</v>
      </c>
      <c r="F62" s="1">
        <v>1100932</v>
      </c>
      <c r="G62" s="1">
        <f t="shared" si="8"/>
        <v>-4227</v>
      </c>
      <c r="H62" s="2">
        <f t="shared" si="8"/>
        <v>-105</v>
      </c>
    </row>
    <row r="63" spans="1:8" ht="33">
      <c r="A63" s="43">
        <v>4</v>
      </c>
      <c r="B63" s="37" t="s">
        <v>25</v>
      </c>
      <c r="C63" s="1">
        <v>7254550</v>
      </c>
      <c r="D63" s="1">
        <v>8818443</v>
      </c>
      <c r="E63" s="1">
        <v>241865</v>
      </c>
      <c r="F63" s="1">
        <v>9684362</v>
      </c>
      <c r="G63" s="1">
        <f t="shared" si="8"/>
        <v>7012685</v>
      </c>
      <c r="H63" s="2">
        <f t="shared" si="8"/>
        <v>-865919</v>
      </c>
    </row>
    <row r="64" spans="1:8" ht="22.5" customHeight="1">
      <c r="A64" s="43">
        <v>5</v>
      </c>
      <c r="B64" s="37" t="s">
        <v>90</v>
      </c>
      <c r="C64" s="1">
        <v>2301700</v>
      </c>
      <c r="D64" s="1">
        <v>3066131</v>
      </c>
      <c r="E64" s="1">
        <v>2500850</v>
      </c>
      <c r="F64" s="1">
        <v>2506927</v>
      </c>
      <c r="G64" s="1">
        <f t="shared" si="8"/>
        <v>-199150</v>
      </c>
      <c r="H64" s="2">
        <f t="shared" si="8"/>
        <v>559204</v>
      </c>
    </row>
    <row r="65" spans="1:8" ht="21.75" customHeight="1">
      <c r="A65" s="43">
        <v>6</v>
      </c>
      <c r="B65" s="37" t="s">
        <v>27</v>
      </c>
      <c r="C65" s="1">
        <v>335700</v>
      </c>
      <c r="D65" s="1">
        <v>454088</v>
      </c>
      <c r="E65" s="1">
        <v>275700</v>
      </c>
      <c r="F65" s="1">
        <v>407675</v>
      </c>
      <c r="G65" s="1">
        <f t="shared" si="8"/>
        <v>60000</v>
      </c>
      <c r="H65" s="2">
        <f t="shared" si="8"/>
        <v>46413</v>
      </c>
    </row>
    <row r="66" spans="1:8" s="31" customFormat="1" ht="24.75" customHeight="1">
      <c r="A66" s="40">
        <v>7</v>
      </c>
      <c r="B66" s="41" t="s">
        <v>91</v>
      </c>
      <c r="C66" s="8">
        <v>1720204</v>
      </c>
      <c r="D66" s="8">
        <v>1461192</v>
      </c>
      <c r="E66" s="8">
        <v>1202744</v>
      </c>
      <c r="F66" s="8">
        <v>1077476</v>
      </c>
      <c r="G66" s="8">
        <f t="shared" si="8"/>
        <v>517460</v>
      </c>
      <c r="H66" s="9">
        <f t="shared" si="8"/>
        <v>383716</v>
      </c>
    </row>
    <row r="67" spans="1:8" ht="49.5" customHeight="1">
      <c r="A67" s="43">
        <v>8</v>
      </c>
      <c r="B67" s="37" t="s">
        <v>92</v>
      </c>
      <c r="C67" s="1">
        <v>105378</v>
      </c>
      <c r="D67" s="1">
        <v>20271</v>
      </c>
      <c r="E67" s="1">
        <v>103933</v>
      </c>
      <c r="F67" s="1">
        <v>21208</v>
      </c>
      <c r="G67" s="1">
        <f t="shared" si="8"/>
        <v>1445</v>
      </c>
      <c r="H67" s="2">
        <f t="shared" si="8"/>
        <v>-937</v>
      </c>
    </row>
    <row r="68" spans="1:8" ht="22.5" customHeight="1">
      <c r="A68" s="43">
        <v>9</v>
      </c>
      <c r="B68" s="37" t="s">
        <v>28</v>
      </c>
      <c r="C68" s="1">
        <v>894366</v>
      </c>
      <c r="D68" s="1">
        <v>1332630</v>
      </c>
      <c r="E68" s="1">
        <v>895153</v>
      </c>
      <c r="F68" s="1">
        <v>1319561</v>
      </c>
      <c r="G68" s="1">
        <f t="shared" si="8"/>
        <v>-787</v>
      </c>
      <c r="H68" s="2">
        <f t="shared" si="8"/>
        <v>13069</v>
      </c>
    </row>
    <row r="69" spans="1:8" ht="22.5" customHeight="1">
      <c r="A69" s="43">
        <v>10</v>
      </c>
      <c r="B69" s="37" t="s">
        <v>93</v>
      </c>
      <c r="C69" s="1">
        <v>1421110</v>
      </c>
      <c r="D69" s="1">
        <v>2226590</v>
      </c>
      <c r="E69" s="1">
        <v>4520296</v>
      </c>
      <c r="F69" s="1">
        <v>2187305</v>
      </c>
      <c r="G69" s="1">
        <f t="shared" si="8"/>
        <v>-3099186</v>
      </c>
      <c r="H69" s="2">
        <f t="shared" si="8"/>
        <v>39285</v>
      </c>
    </row>
    <row r="70" spans="1:8" ht="22.5" customHeight="1">
      <c r="A70" s="43">
        <v>11</v>
      </c>
      <c r="B70" s="37" t="s">
        <v>29</v>
      </c>
      <c r="C70" s="1">
        <v>15401495</v>
      </c>
      <c r="D70" s="1">
        <v>16310611</v>
      </c>
      <c r="E70" s="1">
        <v>15263628</v>
      </c>
      <c r="F70" s="1">
        <v>17452005</v>
      </c>
      <c r="G70" s="1">
        <f t="shared" si="8"/>
        <v>137867</v>
      </c>
      <c r="H70" s="2">
        <f t="shared" si="8"/>
        <v>-1141394</v>
      </c>
    </row>
    <row r="71" spans="1:8" ht="22.5" customHeight="1">
      <c r="A71" s="45">
        <v>12</v>
      </c>
      <c r="B71" s="46" t="s">
        <v>30</v>
      </c>
      <c r="C71" s="30">
        <v>10367106</v>
      </c>
      <c r="D71" s="30">
        <v>1177475</v>
      </c>
      <c r="E71" s="30">
        <v>10903478</v>
      </c>
      <c r="F71" s="30">
        <v>1049749</v>
      </c>
      <c r="G71" s="30">
        <f t="shared" si="8"/>
        <v>-536372</v>
      </c>
      <c r="H71" s="47">
        <f t="shared" si="8"/>
        <v>127726</v>
      </c>
    </row>
    <row r="72" spans="1:8" ht="22.5" customHeight="1">
      <c r="A72" s="43">
        <v>13</v>
      </c>
      <c r="B72" s="37" t="s">
        <v>94</v>
      </c>
      <c r="C72" s="1">
        <v>12388</v>
      </c>
      <c r="D72" s="1">
        <v>451481</v>
      </c>
      <c r="E72" s="1">
        <v>152125</v>
      </c>
      <c r="F72" s="1">
        <v>594210</v>
      </c>
      <c r="G72" s="1">
        <f t="shared" si="8"/>
        <v>-139737</v>
      </c>
      <c r="H72" s="2">
        <f t="shared" si="8"/>
        <v>-142729</v>
      </c>
    </row>
    <row r="73" spans="1:8" ht="22.5" customHeight="1">
      <c r="A73" s="43">
        <v>14</v>
      </c>
      <c r="B73" s="37" t="s">
        <v>31</v>
      </c>
      <c r="C73" s="1">
        <v>8014499</v>
      </c>
      <c r="D73" s="1">
        <v>8081665</v>
      </c>
      <c r="E73" s="1">
        <v>8642650</v>
      </c>
      <c r="F73" s="1">
        <v>7450201</v>
      </c>
      <c r="G73" s="1">
        <f t="shared" si="8"/>
        <v>-628151</v>
      </c>
      <c r="H73" s="2">
        <f t="shared" si="8"/>
        <v>631464</v>
      </c>
    </row>
    <row r="74" spans="1:8" ht="22.5" customHeight="1">
      <c r="A74" s="43">
        <v>15</v>
      </c>
      <c r="B74" s="37" t="s">
        <v>32</v>
      </c>
      <c r="C74" s="1">
        <v>163429</v>
      </c>
      <c r="D74" s="1">
        <v>123034</v>
      </c>
      <c r="E74" s="1">
        <v>163086</v>
      </c>
      <c r="F74" s="1">
        <v>122190</v>
      </c>
      <c r="G74" s="1">
        <f t="shared" si="8"/>
        <v>343</v>
      </c>
      <c r="H74" s="2">
        <f t="shared" si="8"/>
        <v>844</v>
      </c>
    </row>
    <row r="75" spans="1:8" ht="22.5" customHeight="1">
      <c r="A75" s="43">
        <v>16</v>
      </c>
      <c r="B75" s="37" t="s">
        <v>33</v>
      </c>
      <c r="C75" s="1">
        <f>48839074+20000-537083</f>
        <v>48321991</v>
      </c>
      <c r="D75" s="1">
        <f>38591689-100</f>
        <v>38591589</v>
      </c>
      <c r="E75" s="1">
        <v>45487056</v>
      </c>
      <c r="F75" s="1">
        <v>38726230</v>
      </c>
      <c r="G75" s="1">
        <f t="shared" si="8"/>
        <v>2834935</v>
      </c>
      <c r="H75" s="2">
        <f t="shared" si="8"/>
        <v>-134641</v>
      </c>
    </row>
    <row r="76" spans="1:8" ht="22.5" customHeight="1">
      <c r="A76" s="43">
        <v>17</v>
      </c>
      <c r="B76" s="37" t="s">
        <v>34</v>
      </c>
      <c r="C76" s="1">
        <v>14259745</v>
      </c>
      <c r="D76" s="1">
        <v>16493115</v>
      </c>
      <c r="E76" s="1">
        <v>12843891</v>
      </c>
      <c r="F76" s="1">
        <v>16329966</v>
      </c>
      <c r="G76" s="1">
        <f t="shared" si="8"/>
        <v>1415854</v>
      </c>
      <c r="H76" s="2">
        <f t="shared" si="8"/>
        <v>163149</v>
      </c>
    </row>
    <row r="77" spans="1:8" ht="22.5" customHeight="1">
      <c r="A77" s="43">
        <v>18</v>
      </c>
      <c r="B77" s="37" t="s">
        <v>35</v>
      </c>
      <c r="C77" s="1">
        <v>8924883</v>
      </c>
      <c r="D77" s="1">
        <v>15094143</v>
      </c>
      <c r="E77" s="1">
        <v>8311894</v>
      </c>
      <c r="F77" s="1">
        <v>11344510</v>
      </c>
      <c r="G77" s="1">
        <f t="shared" si="8"/>
        <v>612989</v>
      </c>
      <c r="H77" s="2">
        <f t="shared" si="8"/>
        <v>3749633</v>
      </c>
    </row>
    <row r="78" spans="1:8" ht="28.5" customHeight="1">
      <c r="A78" s="43">
        <v>19</v>
      </c>
      <c r="B78" s="37" t="s">
        <v>26</v>
      </c>
      <c r="C78" s="1">
        <v>2533348</v>
      </c>
      <c r="D78" s="1">
        <v>3117438</v>
      </c>
      <c r="E78" s="1">
        <v>2574825</v>
      </c>
      <c r="F78" s="1">
        <v>2976607</v>
      </c>
      <c r="G78" s="1">
        <f t="shared" si="8"/>
        <v>-41477</v>
      </c>
      <c r="H78" s="2">
        <f t="shared" si="8"/>
        <v>140831</v>
      </c>
    </row>
    <row r="79" spans="1:8" ht="22.5" customHeight="1">
      <c r="A79" s="43">
        <v>20</v>
      </c>
      <c r="B79" s="37" t="s">
        <v>36</v>
      </c>
      <c r="C79" s="1">
        <v>6606945</v>
      </c>
      <c r="D79" s="1">
        <v>7297097</v>
      </c>
      <c r="E79" s="1">
        <v>6521701</v>
      </c>
      <c r="F79" s="1">
        <v>6724860</v>
      </c>
      <c r="G79" s="1">
        <f t="shared" si="8"/>
        <v>85244</v>
      </c>
      <c r="H79" s="2">
        <f t="shared" si="8"/>
        <v>572237</v>
      </c>
    </row>
    <row r="80" spans="1:8" ht="22.5" customHeight="1">
      <c r="A80" s="43">
        <v>21</v>
      </c>
      <c r="B80" s="37" t="s">
        <v>37</v>
      </c>
      <c r="C80" s="1">
        <v>8617584</v>
      </c>
      <c r="D80" s="1">
        <v>8213722</v>
      </c>
      <c r="E80" s="1">
        <v>8611067</v>
      </c>
      <c r="F80" s="1">
        <v>8387563</v>
      </c>
      <c r="G80" s="1">
        <f aca="true" t="shared" si="9" ref="G80:H82">C80-E80</f>
        <v>6517</v>
      </c>
      <c r="H80" s="2">
        <f t="shared" si="9"/>
        <v>-173841</v>
      </c>
    </row>
    <row r="81" spans="1:8" ht="22.5" customHeight="1">
      <c r="A81" s="43">
        <v>22</v>
      </c>
      <c r="B81" s="37" t="s">
        <v>95</v>
      </c>
      <c r="C81" s="1">
        <v>495943</v>
      </c>
      <c r="D81" s="1">
        <v>464523</v>
      </c>
      <c r="E81" s="1">
        <v>575221</v>
      </c>
      <c r="F81" s="1">
        <v>541045</v>
      </c>
      <c r="G81" s="1">
        <f t="shared" si="9"/>
        <v>-79278</v>
      </c>
      <c r="H81" s="2">
        <f t="shared" si="9"/>
        <v>-76522</v>
      </c>
    </row>
    <row r="82" spans="1:8" s="27" customFormat="1" ht="39" customHeight="1">
      <c r="A82" s="43">
        <v>23</v>
      </c>
      <c r="B82" s="37" t="s">
        <v>96</v>
      </c>
      <c r="C82" s="1">
        <v>369318</v>
      </c>
      <c r="D82" s="30">
        <v>713526</v>
      </c>
      <c r="E82" s="1">
        <v>366575</v>
      </c>
      <c r="F82" s="1">
        <v>351508</v>
      </c>
      <c r="G82" s="1">
        <f t="shared" si="9"/>
        <v>2743</v>
      </c>
      <c r="H82" s="2">
        <f t="shared" si="9"/>
        <v>362018</v>
      </c>
    </row>
    <row r="83" spans="1:13" ht="39" customHeight="1">
      <c r="A83" s="53" t="s">
        <v>97</v>
      </c>
      <c r="B83" s="54"/>
      <c r="C83" s="1">
        <f aca="true" t="shared" si="10" ref="C83:H83">SUM(C84)</f>
        <v>4196954</v>
      </c>
      <c r="D83" s="1">
        <f t="shared" si="10"/>
        <v>3948266</v>
      </c>
      <c r="E83" s="1">
        <f t="shared" si="10"/>
        <v>5983101</v>
      </c>
      <c r="F83" s="1">
        <f t="shared" si="10"/>
        <v>6642919</v>
      </c>
      <c r="G83" s="1">
        <f t="shared" si="10"/>
        <v>-1786147</v>
      </c>
      <c r="H83" s="2">
        <f t="shared" si="10"/>
        <v>-2694653</v>
      </c>
      <c r="I83" s="24"/>
      <c r="J83" s="24"/>
      <c r="K83" s="24"/>
      <c r="L83" s="24"/>
      <c r="M83" s="24"/>
    </row>
    <row r="84" spans="1:8" ht="34.5" customHeight="1">
      <c r="A84" s="40"/>
      <c r="B84" s="41" t="s">
        <v>98</v>
      </c>
      <c r="C84" s="8">
        <v>4196954</v>
      </c>
      <c r="D84" s="8">
        <v>3948266</v>
      </c>
      <c r="E84" s="8">
        <v>5983101</v>
      </c>
      <c r="F84" s="8">
        <v>6642919</v>
      </c>
      <c r="G84" s="8">
        <f>C84-E84</f>
        <v>-1786147</v>
      </c>
      <c r="H84" s="9">
        <f>D84-F84</f>
        <v>-2694653</v>
      </c>
    </row>
    <row r="85" spans="1:8" ht="18" customHeight="1">
      <c r="A85" s="52" t="s">
        <v>66</v>
      </c>
      <c r="B85" s="52"/>
      <c r="C85" s="7"/>
      <c r="D85" s="7"/>
      <c r="E85" s="7"/>
      <c r="F85" s="7"/>
      <c r="G85" s="7"/>
      <c r="H85" s="7"/>
    </row>
    <row r="86" spans="1:8" ht="18.75" customHeight="1">
      <c r="A86" s="28" t="s">
        <v>67</v>
      </c>
      <c r="B86" s="67" t="s">
        <v>68</v>
      </c>
      <c r="C86" s="67"/>
      <c r="D86" s="67"/>
      <c r="E86" s="67"/>
      <c r="F86" s="67"/>
      <c r="G86" s="67"/>
      <c r="H86" s="67"/>
    </row>
    <row r="87" spans="1:8" ht="18.75" customHeight="1">
      <c r="A87" s="28" t="s">
        <v>38</v>
      </c>
      <c r="B87" s="67" t="s">
        <v>69</v>
      </c>
      <c r="C87" s="67"/>
      <c r="D87" s="67"/>
      <c r="E87" s="67"/>
      <c r="F87" s="67"/>
      <c r="G87" s="67"/>
      <c r="H87" s="67"/>
    </row>
    <row r="88" spans="1:8" ht="69" customHeight="1">
      <c r="A88" s="28" t="s">
        <v>39</v>
      </c>
      <c r="B88" s="67" t="s">
        <v>70</v>
      </c>
      <c r="C88" s="67"/>
      <c r="D88" s="67"/>
      <c r="E88" s="67"/>
      <c r="F88" s="67"/>
      <c r="G88" s="67"/>
      <c r="H88" s="67"/>
    </row>
    <row r="89" spans="1:8" ht="36" customHeight="1">
      <c r="A89" s="28" t="s">
        <v>40</v>
      </c>
      <c r="B89" s="67" t="s">
        <v>99</v>
      </c>
      <c r="C89" s="67"/>
      <c r="D89" s="67"/>
      <c r="E89" s="67"/>
      <c r="F89" s="67"/>
      <c r="G89" s="67"/>
      <c r="H89" s="67"/>
    </row>
    <row r="90" spans="1:8" ht="36.75" customHeight="1">
      <c r="A90" s="28" t="s">
        <v>41</v>
      </c>
      <c r="B90" s="67" t="s">
        <v>100</v>
      </c>
      <c r="C90" s="67"/>
      <c r="D90" s="67"/>
      <c r="E90" s="67"/>
      <c r="F90" s="67"/>
      <c r="G90" s="67"/>
      <c r="H90" s="67"/>
    </row>
    <row r="91" ht="16.5">
      <c r="A91" s="29"/>
    </row>
  </sheetData>
  <sheetProtection/>
  <mergeCells count="23">
    <mergeCell ref="G4:H4"/>
    <mergeCell ref="A10:B10"/>
    <mergeCell ref="B90:H90"/>
    <mergeCell ref="B86:H86"/>
    <mergeCell ref="B87:H87"/>
    <mergeCell ref="B88:H88"/>
    <mergeCell ref="B89:H89"/>
    <mergeCell ref="A27:B27"/>
    <mergeCell ref="A57:B57"/>
    <mergeCell ref="A6:B6"/>
    <mergeCell ref="C1:F1"/>
    <mergeCell ref="A4:B5"/>
    <mergeCell ref="C4:D4"/>
    <mergeCell ref="E4:F4"/>
    <mergeCell ref="A2:B2"/>
    <mergeCell ref="D3:E3"/>
    <mergeCell ref="C2:F2"/>
    <mergeCell ref="A7:B7"/>
    <mergeCell ref="A8:B8"/>
    <mergeCell ref="A59:B59"/>
    <mergeCell ref="A85:B85"/>
    <mergeCell ref="A83:B83"/>
    <mergeCell ref="A9:B9"/>
  </mergeCells>
  <printOptions horizontalCentered="1"/>
  <pageMargins left="0.5511811023622047" right="0.4724409448818898" top="0.3937007874015748" bottom="0.35433070866141736" header="0.31496062992125984" footer="0"/>
  <pageSetup blackAndWhite="1" fitToHeight="5" horizontalDpi="600" verticalDpi="600" orientation="portrait" paperSize="9" scale="80" r:id="rId1"/>
  <headerFooter alignWithMargins="0">
    <oddHeader xml:space="preserve">&amp;R&amp;"CourierPS,標準"&amp;19 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吳慧玲</dc:creator>
  <cp:keywords/>
  <dc:description/>
  <cp:lastModifiedBy>ating18</cp:lastModifiedBy>
  <cp:lastPrinted>2015-02-11T02:29:53Z</cp:lastPrinted>
  <dcterms:created xsi:type="dcterms:W3CDTF">2005-07-07T03:23:46Z</dcterms:created>
  <dcterms:modified xsi:type="dcterms:W3CDTF">2015-02-12T10:06:40Z</dcterms:modified>
  <cp:category/>
  <cp:version/>
  <cp:contentType/>
  <cp:contentStatus/>
</cp:coreProperties>
</file>