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表4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'表4'!$A$1:$H$90</definedName>
    <definedName name="Print_Area_MI">#REF!</definedName>
    <definedName name="_xlnm.Print_Titles" localSheetId="0">'表4'!$1:$5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<sst xmlns="http://schemas.openxmlformats.org/spreadsheetml/2006/main" count="101" uniqueCount="97">
  <si>
    <t>基金別預算分析表</t>
  </si>
  <si>
    <t>單位：新臺幣千元</t>
  </si>
  <si>
    <t>基金別</t>
  </si>
  <si>
    <t>本年度與上年度比較</t>
  </si>
  <si>
    <t>收入</t>
  </si>
  <si>
    <t>支出</t>
  </si>
  <si>
    <t>行政院國家發展基金</t>
  </si>
  <si>
    <t>營建建設基金</t>
  </si>
  <si>
    <t>國軍生產及服務作業基金</t>
  </si>
  <si>
    <t>國軍老舊眷村改建基金</t>
  </si>
  <si>
    <t>地方建設基金</t>
  </si>
  <si>
    <t>國立臺灣大學附設醫院作業基金</t>
  </si>
  <si>
    <t>國立成功大學附設醫院作業基金</t>
  </si>
  <si>
    <t>經濟作業基金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</si>
  <si>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</si>
  <si>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</si>
  <si>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</si>
  <si>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</si>
  <si>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</si>
  <si>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</si>
  <si>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</si>
  <si>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</si>
  <si>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</si>
  <si>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</si>
  <si>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</si>
  <si>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</si>
  <si>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</si>
  <si>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</si>
  <si>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</si>
  <si>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</si>
  <si>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</si>
  <si>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</si>
  <si>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</si>
  <si>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</si>
  <si>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</si>
  <si>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</si>
  <si>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</si>
  <si>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金融監督管理基金</t>
  </si>
  <si>
    <t>2.</t>
  </si>
  <si>
    <t>中央銀行</t>
  </si>
  <si>
    <t>台灣糖業股份有限公司</t>
  </si>
  <si>
    <t>台灣中油股份有限公司</t>
  </si>
  <si>
    <t>台灣電力股份有限公司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</si>
  <si>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</si>
  <si>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</si>
  <si>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</si>
  <si>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</si>
  <si>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</si>
  <si>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</si>
  <si>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中華郵政股份有限公司</t>
  </si>
  <si>
    <t>交通部臺灣鐵路管理局</t>
  </si>
  <si>
    <t>附註：</t>
  </si>
  <si>
    <t>1.</t>
  </si>
  <si>
    <t>(二)非營業部分－作業基金</t>
  </si>
  <si>
    <t>國民年金保險基金</t>
  </si>
  <si>
    <t>中央都市更新基金</t>
  </si>
  <si>
    <t>國有財產開發基金</t>
  </si>
  <si>
    <t>國立陽明大學附設醫院作業基金</t>
  </si>
  <si>
    <t>國立社教機構作業基金</t>
  </si>
  <si>
    <t xml:space="preserve">國立高級中等學校校務基金 </t>
  </si>
  <si>
    <t>法務部矯正機關作業基金</t>
  </si>
  <si>
    <t>管制藥品製藥工廠作業基金</t>
  </si>
  <si>
    <t>全民健康保險基金</t>
  </si>
  <si>
    <t>國立文化機構作業基金</t>
  </si>
  <si>
    <t>考選業務基金</t>
  </si>
  <si>
    <t>(三)非營業部分－債務基金</t>
  </si>
  <si>
    <t>(四)非營業部分－特別收入
　  基金</t>
  </si>
  <si>
    <t>花東地區永續發展基金</t>
  </si>
  <si>
    <t>研發替代役基金</t>
  </si>
  <si>
    <t>警察消防海巡移民空勤人員及協勤民力安全基金</t>
  </si>
  <si>
    <t>運動發展基金</t>
  </si>
  <si>
    <t>地方產業發展基金</t>
  </si>
  <si>
    <t>通訊傳播監督管理基金</t>
  </si>
  <si>
    <t>有線廣播電視事業發展基金</t>
  </si>
  <si>
    <t>(五)非營業部分－資本計畫
　  基金</t>
  </si>
  <si>
    <t>國軍營舍及設施改建基金</t>
  </si>
  <si>
    <t>上年度預算數</t>
  </si>
  <si>
    <t>水資源作業基金</t>
  </si>
  <si>
    <t>中央研究院科學研究基金</t>
  </si>
  <si>
    <t>中央政府總預算案</t>
  </si>
  <si>
    <t>中華民國104年度</t>
  </si>
  <si>
    <t>本年度預算數</t>
  </si>
  <si>
    <t>二、特種基金</t>
  </si>
  <si>
    <t>(一)營業部分</t>
  </si>
  <si>
    <t>桃園國際機場股份有限公司</t>
  </si>
  <si>
    <t>普通基金之「收入」及「支出」分別為總預算之歲入及歲出。</t>
  </si>
  <si>
    <t>特別預算之收入不含自償性財源；支出不含自償性經費。</t>
  </si>
  <si>
    <t>特種基金之「營業部分」，其「收入」包括營業收入、營業外收入等，「支出」包括營業成本、營業費用、營業外費用及所得稅費用等；「非營業部分－作業基金」，其「收入」包括業務收入、業務外收入等，「支出」包括業務成本與費用、業務外費用等；「非營業部分－債務基金」、「非營業部分－特別收入基金」及「非營業部分－資本計畫基金」，其「收入」及「支出」分別為基金來源及基金用途。</t>
  </si>
  <si>
    <t>臺灣菸酒股份有限公司</t>
  </si>
  <si>
    <t>臺灣港務股份有限公司</t>
  </si>
  <si>
    <t>勞工保險局作業基金</t>
  </si>
  <si>
    <t>國立大學校院校務基金(51所學校綜計)</t>
  </si>
  <si>
    <r>
      <t>特種基金之營業部分及非營業部分之作業基金，其固定資產建設改良擴充、資金轉投資等資本支出，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年度共計</t>
    </r>
    <r>
      <rPr>
        <sz val="12"/>
        <rFont val="Times New Roman"/>
        <family val="1"/>
      </rPr>
      <t>2,450</t>
    </r>
    <r>
      <rPr>
        <sz val="12"/>
        <rFont val="新細明體"/>
        <family val="1"/>
      </rPr>
      <t>億元，未列入各該基金之支出。</t>
    </r>
  </si>
  <si>
    <t>一、普通基金</t>
  </si>
  <si>
    <t>(一)總預算部分</t>
  </si>
  <si>
    <t>(二)特別預算部分</t>
  </si>
  <si>
    <r>
      <t>總預算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年度現金撥充基金</t>
    </r>
    <r>
      <rPr>
        <sz val="12"/>
        <rFont val="Times New Roman"/>
        <family val="1"/>
      </rPr>
      <t>197</t>
    </r>
    <r>
      <rPr>
        <sz val="12"/>
        <rFont val="新細明體"/>
        <family val="1"/>
      </rPr>
      <t>億元，作為各該基金興建其設施、設備等所需資金，因非經常性收支，故均未計入前開各基金之收入及支出。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</si>
</sst>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.0_ "/>
    <numFmt numFmtId="184" formatCode="0.0_ "/>
    <numFmt numFmtId="185" formatCode="0.00_ "/>
    <numFmt numFmtId="186" formatCode="_-* #,##0_-;\-* #,##0_-;_-* &quot;-&quot;??_-;_-@_-"/>
    <numFmt numFmtId="187" formatCode="#,##0.00_ "/>
    <numFmt numFmtId="188" formatCode="#,##0\ "/>
    <numFmt numFmtId="189" formatCode="#,##0.0;[Red]#,##0.0"/>
    <numFmt numFmtId="190" formatCode="\+#,##0;\-#,##0"/>
    <numFmt numFmtId="191" formatCode="0.00\ "/>
    <numFmt numFmtId="192" formatCode="0.0\ "/>
    <numFmt numFmtId="193" formatCode="#,##0.00\ "/>
    <numFmt numFmtId="194" formatCode="#\ ##0\ \ \ \ \ "/>
    <numFmt numFmtId="195" formatCode="0.00_ \ \ \ \ "/>
    <numFmt numFmtId="196" formatCode="0.0_ \ \ \ \ \ "/>
    <numFmt numFmtId="197" formatCode="0.00_ \ \ \ \ \ \ \ \ "/>
    <numFmt numFmtId="198" formatCode="0.00_ \ \ \ \ \ "/>
    <numFmt numFmtId="199" formatCode="#,##0_);[Red]\(#,##0\)"/>
    <numFmt numFmtId="200" formatCode="#,##0\ \ "/>
    <numFmt numFmtId="201" formatCode="0.0\ \ "/>
    <numFmt numFmtId="202" formatCode="0.0"/>
    <numFmt numFmtId="203" formatCode="#,##0."/>
    <numFmt numFmtId="204" formatCode="General_)"/>
    <numFmt numFmtId="205" formatCode="0.00_)"/>
    <numFmt numFmtId="206" formatCode="#,##0;\-#,##0;\-;"/>
    <numFmt numFmtId="207" formatCode="#,##0\ \ \ \ "/>
    <numFmt numFmtId="208" formatCode="#,##0;[Red]#,##0"/>
    <numFmt numFmtId="209" formatCode="0.0_);[Red]\(0.0\)"/>
    <numFmt numFmtId="210" formatCode="_-* #,##0_-;\-* #,##0_-;_-* &quot;－&quot;_-;_-@_-"/>
    <numFmt numFmtId="211" formatCode="_-* #,##0.0_-;\-* #,##0.0_-;_-* &quot;-&quot;??_-;_-@_-"/>
    <numFmt numFmtId="212" formatCode="0.0%"/>
    <numFmt numFmtId="213" formatCode="0.000_ "/>
    <numFmt numFmtId="214" formatCode="#,##0;\(\-\)#,##0"/>
  </numFmts>
  <fonts count="5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18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8" fontId="1" fillId="0" borderId="0" applyBorder="0" applyAlignment="0">
      <protection/>
    </xf>
    <xf numFmtId="204" fontId="2" fillId="20" borderId="1" applyNumberFormat="0" applyFont="0" applyFill="0" applyBorder="0">
      <alignment horizontal="center" vertical="center"/>
      <protection/>
    </xf>
    <xf numFmtId="205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2" applyNumberFormat="0" applyFill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3" applyNumberFormat="0" applyAlignment="0" applyProtection="0"/>
    <xf numFmtId="0" fontId="47" fillId="23" borderId="9" applyNumberFormat="0" applyAlignment="0" applyProtection="0"/>
    <xf numFmtId="0" fontId="48" fillId="32" borderId="10" applyNumberFormat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9" fillId="0" borderId="0" xfId="37" applyNumberFormat="1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82" fontId="16" fillId="0" borderId="12" xfId="0" applyNumberFormat="1" applyFont="1" applyFill="1" applyBorder="1" applyAlignment="1">
      <alignment vertical="top"/>
    </xf>
    <xf numFmtId="182" fontId="16" fillId="0" borderId="13" xfId="0" applyNumberFormat="1" applyFont="1" applyFill="1" applyBorder="1" applyAlignment="1">
      <alignment vertical="top"/>
    </xf>
    <xf numFmtId="41" fontId="16" fillId="0" borderId="12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82" fontId="5" fillId="0" borderId="0" xfId="0" applyNumberFormat="1" applyFont="1" applyAlignment="1">
      <alignment horizontal="distributed" vertical="center"/>
    </xf>
    <xf numFmtId="0" fontId="0" fillId="0" borderId="0" xfId="0" applyFont="1" applyAlignment="1">
      <alignment vertical="center"/>
    </xf>
    <xf numFmtId="182" fontId="16" fillId="0" borderId="14" xfId="0" applyNumberFormat="1" applyFont="1" applyFill="1" applyBorder="1" applyAlignment="1">
      <alignment vertical="top"/>
    </xf>
    <xf numFmtId="182" fontId="16" fillId="0" borderId="15" xfId="0" applyNumberFormat="1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203" fontId="0" fillId="0" borderId="0" xfId="0" applyNumberFormat="1" applyFont="1" applyFill="1" applyAlignment="1">
      <alignment vertical="top"/>
    </xf>
    <xf numFmtId="0" fontId="0" fillId="0" borderId="16" xfId="0" applyFont="1" applyFill="1" applyBorder="1" applyAlignment="1" applyProtection="1">
      <alignment vertical="top" wrapText="1" shrinkToFit="1"/>
      <protection/>
    </xf>
    <xf numFmtId="0" fontId="0" fillId="0" borderId="16" xfId="0" applyFont="1" applyFill="1" applyBorder="1" applyAlignment="1">
      <alignment vertical="top" wrapText="1" shrinkToFit="1"/>
    </xf>
    <xf numFmtId="203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 applyProtection="1">
      <alignment vertical="top" wrapText="1" shrinkToFit="1"/>
      <protection/>
    </xf>
    <xf numFmtId="203" fontId="0" fillId="0" borderId="17" xfId="0" applyNumberFormat="1" applyFont="1" applyFill="1" applyBorder="1" applyAlignment="1">
      <alignment vertical="top"/>
    </xf>
    <xf numFmtId="0" fontId="0" fillId="0" borderId="18" xfId="0" applyFont="1" applyFill="1" applyBorder="1" applyAlignment="1" applyProtection="1">
      <alignment vertical="top" wrapText="1" shrinkToFit="1"/>
      <protection/>
    </xf>
    <xf numFmtId="0" fontId="0" fillId="0" borderId="16" xfId="0" applyFont="1" applyFill="1" applyBorder="1" applyAlignment="1" applyProtection="1">
      <alignment horizontal="left" vertical="top" wrapText="1" shrinkToFit="1"/>
      <protection/>
    </xf>
    <xf numFmtId="203" fontId="0" fillId="0" borderId="0" xfId="0" applyNumberFormat="1" applyFont="1" applyFill="1" applyAlignment="1">
      <alignment vertical="top"/>
    </xf>
    <xf numFmtId="0" fontId="0" fillId="0" borderId="16" xfId="0" applyFont="1" applyFill="1" applyBorder="1" applyAlignment="1" applyProtection="1">
      <alignment vertical="top" wrapText="1" shrinkToFit="1"/>
      <protection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 vertical="top"/>
    </xf>
    <xf numFmtId="186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182" fontId="16" fillId="0" borderId="19" xfId="0" applyNumberFormat="1" applyFont="1" applyFill="1" applyBorder="1" applyAlignment="1">
      <alignment vertical="top"/>
    </xf>
    <xf numFmtId="203" fontId="0" fillId="0" borderId="0" xfId="0" applyNumberFormat="1" applyFont="1" applyFill="1" applyBorder="1" applyAlignment="1" quotePrefix="1">
      <alignment horizontal="right" vertical="top"/>
    </xf>
    <xf numFmtId="0" fontId="0" fillId="0" borderId="0" xfId="0" applyFont="1" applyFill="1" applyAlignment="1">
      <alignment/>
    </xf>
    <xf numFmtId="203" fontId="0" fillId="0" borderId="0" xfId="0" applyNumberFormat="1" applyFont="1" applyFill="1" applyBorder="1" applyAlignment="1" quotePrefix="1">
      <alignment horizontal="right" vertical="top"/>
    </xf>
    <xf numFmtId="0" fontId="0" fillId="0" borderId="0" xfId="0" applyFont="1" applyAlignment="1">
      <alignment/>
    </xf>
    <xf numFmtId="0" fontId="0" fillId="0" borderId="0" xfId="37" applyNumberFormat="1" applyFont="1" applyFill="1" applyAlignment="1">
      <alignment vertical="center"/>
      <protection/>
    </xf>
    <xf numFmtId="182" fontId="16" fillId="0" borderId="20" xfId="0" applyNumberFormat="1" applyFont="1" applyFill="1" applyBorder="1" applyAlignment="1">
      <alignment vertical="top"/>
    </xf>
    <xf numFmtId="182" fontId="5" fillId="0" borderId="0" xfId="0" applyNumberFormat="1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Alignment="1">
      <alignment horizontal="center"/>
    </xf>
    <xf numFmtId="0" fontId="14" fillId="0" borderId="21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203" fontId="0" fillId="0" borderId="19" xfId="0" applyNumberFormat="1" applyFont="1" applyFill="1" applyBorder="1" applyAlignment="1">
      <alignment vertical="top"/>
    </xf>
    <xf numFmtId="203" fontId="0" fillId="0" borderId="0" xfId="0" applyNumberFormat="1" applyFont="1" applyFill="1" applyAlignment="1">
      <alignment vertical="top" wrapText="1"/>
    </xf>
    <xf numFmtId="203" fontId="0" fillId="0" borderId="16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justify" vertical="top" wrapText="1" shrinkToFit="1"/>
      <protection/>
    </xf>
    <xf numFmtId="0" fontId="5" fillId="0" borderId="0" xfId="0" applyFont="1" applyFill="1" applyBorder="1" applyAlignment="1" applyProtection="1">
      <alignment horizontal="justify" vertical="top" wrapText="1" shrinkToFit="1"/>
      <protection/>
    </xf>
    <xf numFmtId="0" fontId="0" fillId="0" borderId="0" xfId="0" applyFont="1" applyFill="1" applyBorder="1" applyAlignment="1" applyProtection="1">
      <alignment horizontal="justify" vertical="top" wrapText="1" shrinkToFit="1"/>
      <protection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16" xfId="0" applyFont="1" applyFill="1" applyBorder="1" applyAlignment="1" applyProtection="1">
      <alignment horizontal="left" vertical="top" wrapText="1" shrinkToFit="1"/>
      <protection/>
    </xf>
    <xf numFmtId="0" fontId="14" fillId="0" borderId="11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縣市收支估計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4.50390625" style="40" customWidth="1"/>
    <col min="2" max="2" width="23.125" style="40" customWidth="1"/>
    <col min="3" max="6" width="14.375" style="40" customWidth="1"/>
    <col min="7" max="7" width="13.125" style="40" customWidth="1"/>
    <col min="8" max="8" width="12.50390625" style="40" customWidth="1"/>
    <col min="9" max="9" width="13.375" style="40" customWidth="1"/>
    <col min="10" max="16384" width="9.00390625" style="40" customWidth="1"/>
  </cols>
  <sheetData>
    <row r="1" spans="1:8" s="17" customFormat="1" ht="27.75" customHeight="1">
      <c r="A1" s="1"/>
      <c r="B1" s="2"/>
      <c r="C1" s="45" t="s">
        <v>79</v>
      </c>
      <c r="D1" s="45"/>
      <c r="E1" s="45"/>
      <c r="F1" s="45"/>
      <c r="G1" s="2"/>
      <c r="H1" s="2"/>
    </row>
    <row r="2" spans="1:8" s="17" customFormat="1" ht="27.75" customHeight="1">
      <c r="A2" s="49"/>
      <c r="B2" s="49"/>
      <c r="C2" s="51" t="s">
        <v>0</v>
      </c>
      <c r="D2" s="51"/>
      <c r="E2" s="51"/>
      <c r="F2" s="51"/>
      <c r="G2" s="3"/>
      <c r="H2" s="3"/>
    </row>
    <row r="3" spans="2:8" s="13" customFormat="1" ht="27.75" customHeight="1">
      <c r="B3" s="4"/>
      <c r="C3" s="4"/>
      <c r="D3" s="50" t="s">
        <v>80</v>
      </c>
      <c r="E3" s="50"/>
      <c r="F3" s="4"/>
      <c r="H3" s="5" t="s">
        <v>1</v>
      </c>
    </row>
    <row r="4" spans="1:9" s="9" customFormat="1" ht="24.75" customHeight="1">
      <c r="A4" s="46" t="s">
        <v>2</v>
      </c>
      <c r="B4" s="47"/>
      <c r="C4" s="48" t="s">
        <v>81</v>
      </c>
      <c r="D4" s="48"/>
      <c r="E4" s="48" t="s">
        <v>76</v>
      </c>
      <c r="F4" s="48"/>
      <c r="G4" s="48" t="s">
        <v>3</v>
      </c>
      <c r="H4" s="64"/>
      <c r="I4" s="14"/>
    </row>
    <row r="5" spans="1:9" s="8" customFormat="1" ht="24.75" customHeight="1">
      <c r="A5" s="46"/>
      <c r="B5" s="47"/>
      <c r="C5" s="6" t="s">
        <v>4</v>
      </c>
      <c r="D5" s="6" t="s">
        <v>5</v>
      </c>
      <c r="E5" s="6" t="s">
        <v>4</v>
      </c>
      <c r="F5" s="6" t="s">
        <v>5</v>
      </c>
      <c r="G5" s="6" t="s">
        <v>4</v>
      </c>
      <c r="H5" s="7" t="s">
        <v>5</v>
      </c>
      <c r="I5" s="15"/>
    </row>
    <row r="6" spans="1:9" s="8" customFormat="1" ht="27.75" customHeight="1">
      <c r="A6" s="62" t="s">
        <v>93</v>
      </c>
      <c r="B6" s="63"/>
      <c r="C6" s="10">
        <f aca="true" t="shared" si="0" ref="C6:H6">SUM(C7:C8)</f>
        <v>1799267683</v>
      </c>
      <c r="D6" s="10">
        <f t="shared" si="0"/>
        <v>1968984165</v>
      </c>
      <c r="E6" s="10">
        <f t="shared" si="0"/>
        <v>1706892417</v>
      </c>
      <c r="F6" s="10">
        <f t="shared" si="0"/>
        <v>1919550714</v>
      </c>
      <c r="G6" s="10">
        <f t="shared" si="0"/>
        <v>92375266</v>
      </c>
      <c r="H6" s="42">
        <f t="shared" si="0"/>
        <v>49433451</v>
      </c>
      <c r="I6" s="15"/>
    </row>
    <row r="7" spans="1:9" s="8" customFormat="1" ht="27.75" customHeight="1">
      <c r="A7" s="65" t="s">
        <v>94</v>
      </c>
      <c r="B7" s="66"/>
      <c r="C7" s="10">
        <v>1799267683</v>
      </c>
      <c r="D7" s="10">
        <v>1959658165</v>
      </c>
      <c r="E7" s="10">
        <v>1706892417</v>
      </c>
      <c r="F7" s="10">
        <v>1916227714</v>
      </c>
      <c r="G7" s="10">
        <f>C7-E7</f>
        <v>92375266</v>
      </c>
      <c r="H7" s="11">
        <f>D7-F7</f>
        <v>43430451</v>
      </c>
      <c r="I7" s="15"/>
    </row>
    <row r="8" spans="1:9" s="8" customFormat="1" ht="27.75" customHeight="1">
      <c r="A8" s="65" t="s">
        <v>95</v>
      </c>
      <c r="B8" s="66"/>
      <c r="C8" s="12">
        <v>0</v>
      </c>
      <c r="D8" s="12">
        <v>9326000</v>
      </c>
      <c r="E8" s="12">
        <v>0</v>
      </c>
      <c r="F8" s="10">
        <v>3323000</v>
      </c>
      <c r="G8" s="12">
        <f>C8-E8</f>
        <v>0</v>
      </c>
      <c r="H8" s="11">
        <f>D8-F8</f>
        <v>6003000</v>
      </c>
      <c r="I8" s="15"/>
    </row>
    <row r="9" spans="1:9" s="8" customFormat="1" ht="27.75" customHeight="1">
      <c r="A9" s="62" t="s">
        <v>82</v>
      </c>
      <c r="B9" s="63"/>
      <c r="C9" s="11">
        <f aca="true" t="shared" si="1" ref="C9:H9">C10+C26+C57+C59+C83</f>
        <v>5715058515</v>
      </c>
      <c r="D9" s="11">
        <f t="shared" si="1"/>
        <v>5504013043</v>
      </c>
      <c r="E9" s="11">
        <f t="shared" si="1"/>
        <v>5746830931</v>
      </c>
      <c r="F9" s="11">
        <f>F10+F26+F57+F59+F83</f>
        <v>5578036680</v>
      </c>
      <c r="G9" s="11">
        <f t="shared" si="1"/>
        <v>-31772416</v>
      </c>
      <c r="H9" s="11">
        <f t="shared" si="1"/>
        <v>-74023637</v>
      </c>
      <c r="I9" s="15"/>
    </row>
    <row r="10" spans="1:9" s="8" customFormat="1" ht="27.75" customHeight="1">
      <c r="A10" s="65" t="s">
        <v>83</v>
      </c>
      <c r="B10" s="66"/>
      <c r="C10" s="10">
        <f aca="true" t="shared" si="2" ref="C10:H10">SUM(C11:C25)</f>
        <v>3122256132</v>
      </c>
      <c r="D10" s="10">
        <f t="shared" si="2"/>
        <v>2956885077</v>
      </c>
      <c r="E10" s="10">
        <f t="shared" si="2"/>
        <v>3198016434</v>
      </c>
      <c r="F10" s="10">
        <f t="shared" si="2"/>
        <v>3052397431</v>
      </c>
      <c r="G10" s="10">
        <f t="shared" si="2"/>
        <v>-75760302</v>
      </c>
      <c r="H10" s="11">
        <f t="shared" si="2"/>
        <v>-95512354</v>
      </c>
      <c r="I10" s="16"/>
    </row>
    <row r="11" spans="1:9" s="44" customFormat="1" ht="27.75" customHeight="1">
      <c r="A11" s="29">
        <v>1</v>
      </c>
      <c r="B11" s="30" t="s">
        <v>39</v>
      </c>
      <c r="C11" s="10">
        <v>347380263</v>
      </c>
      <c r="D11" s="10">
        <v>197061453</v>
      </c>
      <c r="E11" s="10">
        <v>321100829</v>
      </c>
      <c r="F11" s="10">
        <v>197925567</v>
      </c>
      <c r="G11" s="10">
        <f>C11-E11</f>
        <v>26279434</v>
      </c>
      <c r="H11" s="11">
        <f>D11-F11</f>
        <v>-864114</v>
      </c>
      <c r="I11" s="43"/>
    </row>
    <row r="12" spans="1:9" s="44" customFormat="1" ht="27.75" customHeight="1">
      <c r="A12" s="29">
        <v>2</v>
      </c>
      <c r="B12" s="30" t="s">
        <v>40</v>
      </c>
      <c r="C12" s="10">
        <v>39882833</v>
      </c>
      <c r="D12" s="10">
        <v>37284333</v>
      </c>
      <c r="E12" s="10">
        <v>40137277</v>
      </c>
      <c r="F12" s="10">
        <v>37845040</v>
      </c>
      <c r="G12" s="11">
        <f aca="true" t="shared" si="3" ref="G12:G25">C12-E12</f>
        <v>-254444</v>
      </c>
      <c r="H12" s="11">
        <f aca="true" t="shared" si="4" ref="H12:H25">D12-F12</f>
        <v>-560707</v>
      </c>
      <c r="I12" s="43"/>
    </row>
    <row r="13" spans="1:9" s="44" customFormat="1" ht="27.75" customHeight="1">
      <c r="A13" s="29">
        <v>3</v>
      </c>
      <c r="B13" s="30" t="s">
        <v>41</v>
      </c>
      <c r="C13" s="10">
        <v>1263326971</v>
      </c>
      <c r="D13" s="10">
        <v>1251137212</v>
      </c>
      <c r="E13" s="10">
        <v>1284796178</v>
      </c>
      <c r="F13" s="10">
        <v>1268983212</v>
      </c>
      <c r="G13" s="11">
        <f t="shared" si="3"/>
        <v>-21469207</v>
      </c>
      <c r="H13" s="11">
        <f t="shared" si="4"/>
        <v>-17846000</v>
      </c>
      <c r="I13" s="43"/>
    </row>
    <row r="14" spans="1:9" s="44" customFormat="1" ht="27.75" customHeight="1">
      <c r="A14" s="29">
        <v>4</v>
      </c>
      <c r="B14" s="30" t="s">
        <v>42</v>
      </c>
      <c r="C14" s="10">
        <v>659670850</v>
      </c>
      <c r="D14" s="10">
        <v>690543091</v>
      </c>
      <c r="E14" s="10">
        <v>666588591</v>
      </c>
      <c r="F14" s="10">
        <v>694722355</v>
      </c>
      <c r="G14" s="11">
        <f t="shared" si="3"/>
        <v>-6917741</v>
      </c>
      <c r="H14" s="11">
        <f t="shared" si="4"/>
        <v>-4179264</v>
      </c>
      <c r="I14" s="43"/>
    </row>
    <row r="15" spans="1:9" s="44" customFormat="1" ht="33.75" customHeight="1">
      <c r="A15" s="29">
        <v>5</v>
      </c>
      <c r="B15" s="30" t="s">
        <v>43</v>
      </c>
      <c r="C15" s="10">
        <v>28488343</v>
      </c>
      <c r="D15" s="10">
        <v>29223173</v>
      </c>
      <c r="E15" s="10">
        <v>27489909</v>
      </c>
      <c r="F15" s="10">
        <v>28167169</v>
      </c>
      <c r="G15" s="11">
        <f t="shared" si="3"/>
        <v>998434</v>
      </c>
      <c r="H15" s="11">
        <f t="shared" si="4"/>
        <v>1056004</v>
      </c>
      <c r="I15" s="43"/>
    </row>
    <row r="16" spans="1:9" s="44" customFormat="1" ht="27.75" customHeight="1">
      <c r="A16" s="29">
        <v>6</v>
      </c>
      <c r="B16" s="30" t="s">
        <v>44</v>
      </c>
      <c r="C16" s="10">
        <v>1827634</v>
      </c>
      <c r="D16" s="10">
        <v>1459427</v>
      </c>
      <c r="E16" s="10">
        <v>1745451</v>
      </c>
      <c r="F16" s="10">
        <v>1368767</v>
      </c>
      <c r="G16" s="11">
        <f t="shared" si="3"/>
        <v>82183</v>
      </c>
      <c r="H16" s="11">
        <f t="shared" si="4"/>
        <v>90660</v>
      </c>
      <c r="I16" s="43"/>
    </row>
    <row r="17" spans="1:9" s="44" customFormat="1" ht="38.25" customHeight="1">
      <c r="A17" s="29">
        <v>7</v>
      </c>
      <c r="B17" s="30" t="s">
        <v>46</v>
      </c>
      <c r="C17" s="10">
        <v>293413738</v>
      </c>
      <c r="D17" s="10">
        <v>289089993</v>
      </c>
      <c r="E17" s="10">
        <v>289858984</v>
      </c>
      <c r="F17" s="10">
        <v>283533685</v>
      </c>
      <c r="G17" s="11">
        <f t="shared" si="3"/>
        <v>3554754</v>
      </c>
      <c r="H17" s="11">
        <f t="shared" si="4"/>
        <v>5556308</v>
      </c>
      <c r="I17" s="43"/>
    </row>
    <row r="18" spans="1:9" s="44" customFormat="1" ht="38.25" customHeight="1">
      <c r="A18" s="29">
        <v>8</v>
      </c>
      <c r="B18" s="28" t="s">
        <v>47</v>
      </c>
      <c r="C18" s="12">
        <v>52264810</v>
      </c>
      <c r="D18" s="12">
        <v>45633624</v>
      </c>
      <c r="E18" s="12">
        <v>53391535</v>
      </c>
      <c r="F18" s="12">
        <v>45875504</v>
      </c>
      <c r="G18" s="11">
        <f t="shared" si="3"/>
        <v>-1126725</v>
      </c>
      <c r="H18" s="11">
        <f t="shared" si="4"/>
        <v>-241880</v>
      </c>
      <c r="I18" s="43"/>
    </row>
    <row r="19" spans="1:9" s="44" customFormat="1" ht="27.75" customHeight="1">
      <c r="A19" s="29">
        <v>9</v>
      </c>
      <c r="B19" s="30" t="s">
        <v>48</v>
      </c>
      <c r="C19" s="10">
        <v>1008035</v>
      </c>
      <c r="D19" s="10">
        <v>922089</v>
      </c>
      <c r="E19" s="10">
        <v>1009359</v>
      </c>
      <c r="F19" s="10">
        <v>925601</v>
      </c>
      <c r="G19" s="11">
        <f t="shared" si="3"/>
        <v>-1324</v>
      </c>
      <c r="H19" s="11">
        <f t="shared" si="4"/>
        <v>-3512</v>
      </c>
      <c r="I19" s="43"/>
    </row>
    <row r="20" spans="1:9" s="44" customFormat="1" ht="27.75" customHeight="1">
      <c r="A20" s="29">
        <v>10</v>
      </c>
      <c r="B20" s="30" t="s">
        <v>88</v>
      </c>
      <c r="C20" s="10">
        <v>82757637</v>
      </c>
      <c r="D20" s="10">
        <v>73992561</v>
      </c>
      <c r="E20" s="10">
        <v>82612632</v>
      </c>
      <c r="F20" s="10">
        <v>74406643</v>
      </c>
      <c r="G20" s="11">
        <f t="shared" si="3"/>
        <v>145005</v>
      </c>
      <c r="H20" s="11">
        <f t="shared" si="4"/>
        <v>-414082</v>
      </c>
      <c r="I20" s="43"/>
    </row>
    <row r="21" spans="1:9" s="44" customFormat="1" ht="27.75" customHeight="1">
      <c r="A21" s="29">
        <v>11</v>
      </c>
      <c r="B21" s="30" t="s">
        <v>49</v>
      </c>
      <c r="C21" s="10">
        <v>282624747</v>
      </c>
      <c r="D21" s="10">
        <v>274457485</v>
      </c>
      <c r="E21" s="10">
        <v>347442282</v>
      </c>
      <c r="F21" s="10">
        <v>338352862</v>
      </c>
      <c r="G21" s="11">
        <f t="shared" si="3"/>
        <v>-64817535</v>
      </c>
      <c r="H21" s="11">
        <f t="shared" si="4"/>
        <v>-63895377</v>
      </c>
      <c r="I21" s="43"/>
    </row>
    <row r="22" spans="1:9" s="44" customFormat="1" ht="27.75" customHeight="1">
      <c r="A22" s="29">
        <v>12</v>
      </c>
      <c r="B22" s="30" t="s">
        <v>50</v>
      </c>
      <c r="C22" s="10">
        <v>25170567</v>
      </c>
      <c r="D22" s="10">
        <v>30223254</v>
      </c>
      <c r="E22" s="10">
        <v>23291691</v>
      </c>
      <c r="F22" s="10">
        <v>29568143</v>
      </c>
      <c r="G22" s="11">
        <f t="shared" si="3"/>
        <v>1878876</v>
      </c>
      <c r="H22" s="11">
        <f t="shared" si="4"/>
        <v>655111</v>
      </c>
      <c r="I22" s="43"/>
    </row>
    <row r="23" spans="1:9" s="44" customFormat="1" ht="27.75" customHeight="1">
      <c r="A23" s="29">
        <v>13</v>
      </c>
      <c r="B23" s="30" t="s">
        <v>89</v>
      </c>
      <c r="C23" s="10">
        <v>20911772</v>
      </c>
      <c r="D23" s="10">
        <v>15519980</v>
      </c>
      <c r="E23" s="10">
        <v>20044488</v>
      </c>
      <c r="F23" s="10">
        <v>15174778</v>
      </c>
      <c r="G23" s="11">
        <f t="shared" si="3"/>
        <v>867284</v>
      </c>
      <c r="H23" s="11">
        <f t="shared" si="4"/>
        <v>345202</v>
      </c>
      <c r="I23" s="43"/>
    </row>
    <row r="24" spans="1:9" s="44" customFormat="1" ht="37.5" customHeight="1">
      <c r="A24" s="29">
        <v>14</v>
      </c>
      <c r="B24" s="30" t="s">
        <v>84</v>
      </c>
      <c r="C24" s="10">
        <v>14927569</v>
      </c>
      <c r="D24" s="10">
        <v>11737039</v>
      </c>
      <c r="E24" s="10">
        <v>14081002</v>
      </c>
      <c r="F24" s="10">
        <v>11121879</v>
      </c>
      <c r="G24" s="11">
        <f t="shared" si="3"/>
        <v>846567</v>
      </c>
      <c r="H24" s="11">
        <f t="shared" si="4"/>
        <v>615160</v>
      </c>
      <c r="I24" s="43"/>
    </row>
    <row r="25" spans="1:9" s="44" customFormat="1" ht="37.5" customHeight="1">
      <c r="A25" s="29">
        <v>15</v>
      </c>
      <c r="B25" s="30" t="s">
        <v>45</v>
      </c>
      <c r="C25" s="10">
        <v>8600363</v>
      </c>
      <c r="D25" s="10">
        <v>8600363</v>
      </c>
      <c r="E25" s="10">
        <v>24426226</v>
      </c>
      <c r="F25" s="10">
        <v>24426226</v>
      </c>
      <c r="G25" s="11">
        <f t="shared" si="3"/>
        <v>-15825863</v>
      </c>
      <c r="H25" s="11">
        <f t="shared" si="4"/>
        <v>-15825863</v>
      </c>
      <c r="I25" s="43"/>
    </row>
    <row r="26" spans="1:11" s="32" customFormat="1" ht="27.75" customHeight="1">
      <c r="A26" s="65" t="s">
        <v>53</v>
      </c>
      <c r="B26" s="66"/>
      <c r="C26" s="10">
        <f aca="true" t="shared" si="5" ref="C26:H26">SUM(C27:C56)</f>
        <v>1453222480</v>
      </c>
      <c r="D26" s="10">
        <f t="shared" si="5"/>
        <v>1424098288</v>
      </c>
      <c r="E26" s="10">
        <f t="shared" si="5"/>
        <v>1407424421</v>
      </c>
      <c r="F26" s="10">
        <f t="shared" si="5"/>
        <v>1384161847</v>
      </c>
      <c r="G26" s="11">
        <f t="shared" si="5"/>
        <v>45798059</v>
      </c>
      <c r="H26" s="11">
        <f t="shared" si="5"/>
        <v>39936441</v>
      </c>
      <c r="I26" s="31"/>
      <c r="J26" s="31"/>
      <c r="K26" s="31"/>
    </row>
    <row r="27" spans="1:8" s="32" customFormat="1" ht="26.25" customHeight="1">
      <c r="A27" s="21">
        <v>1</v>
      </c>
      <c r="B27" s="22" t="s">
        <v>6</v>
      </c>
      <c r="C27" s="10">
        <v>27961917</v>
      </c>
      <c r="D27" s="10">
        <v>1033788</v>
      </c>
      <c r="E27" s="10">
        <v>25132482</v>
      </c>
      <c r="F27" s="10">
        <v>582173</v>
      </c>
      <c r="G27" s="11">
        <f>C27-E27</f>
        <v>2829435</v>
      </c>
      <c r="H27" s="11">
        <f>D27-F27</f>
        <v>451615</v>
      </c>
    </row>
    <row r="28" spans="1:8" s="32" customFormat="1" ht="27.75" customHeight="1">
      <c r="A28" s="21">
        <v>2</v>
      </c>
      <c r="B28" s="22" t="s">
        <v>7</v>
      </c>
      <c r="C28" s="10">
        <v>3597662</v>
      </c>
      <c r="D28" s="10">
        <v>9293677</v>
      </c>
      <c r="E28" s="10">
        <v>2181489</v>
      </c>
      <c r="F28" s="10">
        <v>8570429</v>
      </c>
      <c r="G28" s="11">
        <f aca="true" t="shared" si="6" ref="G28:H56">C28-E28</f>
        <v>1416173</v>
      </c>
      <c r="H28" s="11">
        <f t="shared" si="6"/>
        <v>723248</v>
      </c>
    </row>
    <row r="29" spans="1:8" s="32" customFormat="1" ht="27.75" customHeight="1">
      <c r="A29" s="21">
        <v>3</v>
      </c>
      <c r="B29" s="22" t="s">
        <v>55</v>
      </c>
      <c r="C29" s="10">
        <v>685058</v>
      </c>
      <c r="D29" s="10">
        <v>947099</v>
      </c>
      <c r="E29" s="10">
        <v>772466</v>
      </c>
      <c r="F29" s="10">
        <v>1024570</v>
      </c>
      <c r="G29" s="11">
        <f t="shared" si="6"/>
        <v>-87408</v>
      </c>
      <c r="H29" s="11">
        <f t="shared" si="6"/>
        <v>-77471</v>
      </c>
    </row>
    <row r="30" spans="1:8" s="32" customFormat="1" ht="34.5" customHeight="1">
      <c r="A30" s="21">
        <v>4</v>
      </c>
      <c r="B30" s="22" t="s">
        <v>8</v>
      </c>
      <c r="C30" s="10">
        <v>28389168</v>
      </c>
      <c r="D30" s="10">
        <v>27276006</v>
      </c>
      <c r="E30" s="10">
        <v>46012340</v>
      </c>
      <c r="F30" s="10">
        <v>44339675</v>
      </c>
      <c r="G30" s="11">
        <f t="shared" si="6"/>
        <v>-17623172</v>
      </c>
      <c r="H30" s="11">
        <f t="shared" si="6"/>
        <v>-17063669</v>
      </c>
    </row>
    <row r="31" spans="1:8" s="32" customFormat="1" ht="27.75" customHeight="1">
      <c r="A31" s="21">
        <v>5</v>
      </c>
      <c r="B31" s="22" t="s">
        <v>9</v>
      </c>
      <c r="C31" s="10">
        <v>11132909</v>
      </c>
      <c r="D31" s="10">
        <v>15374964</v>
      </c>
      <c r="E31" s="10">
        <v>8501746</v>
      </c>
      <c r="F31" s="10">
        <v>14135310</v>
      </c>
      <c r="G31" s="11">
        <f t="shared" si="6"/>
        <v>2631163</v>
      </c>
      <c r="H31" s="11">
        <f t="shared" si="6"/>
        <v>1239654</v>
      </c>
    </row>
    <row r="32" spans="1:8" s="32" customFormat="1" ht="27.75" customHeight="1">
      <c r="A32" s="21">
        <v>6</v>
      </c>
      <c r="B32" s="22" t="s">
        <v>10</v>
      </c>
      <c r="C32" s="10">
        <v>151773</v>
      </c>
      <c r="D32" s="10">
        <v>12653</v>
      </c>
      <c r="E32" s="10">
        <v>154373</v>
      </c>
      <c r="F32" s="10">
        <v>16611</v>
      </c>
      <c r="G32" s="11">
        <f t="shared" si="6"/>
        <v>-2600</v>
      </c>
      <c r="H32" s="11">
        <f t="shared" si="6"/>
        <v>-3958</v>
      </c>
    </row>
    <row r="33" spans="1:8" s="32" customFormat="1" ht="27.75" customHeight="1">
      <c r="A33" s="21">
        <v>7</v>
      </c>
      <c r="B33" s="22" t="s">
        <v>56</v>
      </c>
      <c r="C33" s="10">
        <v>80614</v>
      </c>
      <c r="D33" s="10">
        <v>33218</v>
      </c>
      <c r="E33" s="10">
        <v>76933</v>
      </c>
      <c r="F33" s="10">
        <v>32983</v>
      </c>
      <c r="G33" s="11">
        <f t="shared" si="6"/>
        <v>3681</v>
      </c>
      <c r="H33" s="11">
        <f t="shared" si="6"/>
        <v>235</v>
      </c>
    </row>
    <row r="34" spans="1:8" s="32" customFormat="1" ht="39.75" customHeight="1">
      <c r="A34" s="26">
        <v>8</v>
      </c>
      <c r="B34" s="27" t="s">
        <v>91</v>
      </c>
      <c r="C34" s="18">
        <v>108107829</v>
      </c>
      <c r="D34" s="18">
        <v>114268947</v>
      </c>
      <c r="E34" s="18">
        <v>103157750</v>
      </c>
      <c r="F34" s="18">
        <v>109134669</v>
      </c>
      <c r="G34" s="19">
        <f t="shared" si="6"/>
        <v>4950079</v>
      </c>
      <c r="H34" s="19">
        <f t="shared" si="6"/>
        <v>5134278</v>
      </c>
    </row>
    <row r="35" spans="1:8" s="32" customFormat="1" ht="39.75" customHeight="1">
      <c r="A35" s="21">
        <v>9</v>
      </c>
      <c r="B35" s="22" t="s">
        <v>11</v>
      </c>
      <c r="C35" s="10">
        <v>29741736</v>
      </c>
      <c r="D35" s="10">
        <v>28021368</v>
      </c>
      <c r="E35" s="10">
        <v>28356398</v>
      </c>
      <c r="F35" s="10">
        <v>26263676</v>
      </c>
      <c r="G35" s="11">
        <f t="shared" si="6"/>
        <v>1385338</v>
      </c>
      <c r="H35" s="11">
        <f t="shared" si="6"/>
        <v>1757692</v>
      </c>
    </row>
    <row r="36" spans="1:8" s="32" customFormat="1" ht="39.75" customHeight="1">
      <c r="A36" s="21">
        <v>10</v>
      </c>
      <c r="B36" s="23" t="s">
        <v>12</v>
      </c>
      <c r="C36" s="10">
        <v>9772211</v>
      </c>
      <c r="D36" s="10">
        <v>9659472</v>
      </c>
      <c r="E36" s="10">
        <v>8926011</v>
      </c>
      <c r="F36" s="10">
        <v>8818043</v>
      </c>
      <c r="G36" s="11">
        <f t="shared" si="6"/>
        <v>846200</v>
      </c>
      <c r="H36" s="11">
        <f t="shared" si="6"/>
        <v>841429</v>
      </c>
    </row>
    <row r="37" spans="1:8" s="32" customFormat="1" ht="39.75" customHeight="1">
      <c r="A37" s="21">
        <v>11</v>
      </c>
      <c r="B37" s="23" t="s">
        <v>57</v>
      </c>
      <c r="C37" s="10">
        <v>2022425</v>
      </c>
      <c r="D37" s="10">
        <v>1982878</v>
      </c>
      <c r="E37" s="10">
        <v>1896368</v>
      </c>
      <c r="F37" s="10">
        <v>1849423</v>
      </c>
      <c r="G37" s="11">
        <f t="shared" si="6"/>
        <v>126057</v>
      </c>
      <c r="H37" s="11">
        <f t="shared" si="6"/>
        <v>133455</v>
      </c>
    </row>
    <row r="38" spans="1:8" s="32" customFormat="1" ht="27.75" customHeight="1">
      <c r="A38" s="21">
        <v>12</v>
      </c>
      <c r="B38" s="23" t="s">
        <v>58</v>
      </c>
      <c r="C38" s="10">
        <v>1562441</v>
      </c>
      <c r="D38" s="10">
        <v>1895967</v>
      </c>
      <c r="E38" s="10">
        <v>1535170</v>
      </c>
      <c r="F38" s="10">
        <v>1907062</v>
      </c>
      <c r="G38" s="11">
        <f t="shared" si="6"/>
        <v>27271</v>
      </c>
      <c r="H38" s="11">
        <f t="shared" si="6"/>
        <v>-11095</v>
      </c>
    </row>
    <row r="39" spans="1:8" s="32" customFormat="1" ht="36.75" customHeight="1">
      <c r="A39" s="21">
        <v>13</v>
      </c>
      <c r="B39" s="23" t="s">
        <v>59</v>
      </c>
      <c r="C39" s="10">
        <v>34237226</v>
      </c>
      <c r="D39" s="10">
        <v>38251604</v>
      </c>
      <c r="E39" s="10">
        <v>33276741</v>
      </c>
      <c r="F39" s="10">
        <v>37460258</v>
      </c>
      <c r="G39" s="11">
        <f t="shared" si="6"/>
        <v>960485</v>
      </c>
      <c r="H39" s="11">
        <f t="shared" si="6"/>
        <v>791346</v>
      </c>
    </row>
    <row r="40" spans="1:8" s="32" customFormat="1" ht="34.5" customHeight="1">
      <c r="A40" s="21">
        <v>14</v>
      </c>
      <c r="B40" s="23" t="s">
        <v>60</v>
      </c>
      <c r="C40" s="10">
        <v>986108</v>
      </c>
      <c r="D40" s="10">
        <v>1040764</v>
      </c>
      <c r="E40" s="10">
        <v>926738</v>
      </c>
      <c r="F40" s="10">
        <v>991390</v>
      </c>
      <c r="G40" s="11">
        <f t="shared" si="6"/>
        <v>59370</v>
      </c>
      <c r="H40" s="11">
        <f t="shared" si="6"/>
        <v>49374</v>
      </c>
    </row>
    <row r="41" spans="1:8" s="32" customFormat="1" ht="27.75" customHeight="1">
      <c r="A41" s="21">
        <v>15</v>
      </c>
      <c r="B41" s="22" t="s">
        <v>13</v>
      </c>
      <c r="C41" s="10">
        <v>8623283</v>
      </c>
      <c r="D41" s="10">
        <v>8394275</v>
      </c>
      <c r="E41" s="10">
        <v>8666669</v>
      </c>
      <c r="F41" s="10">
        <v>8284463</v>
      </c>
      <c r="G41" s="11">
        <f t="shared" si="6"/>
        <v>-43386</v>
      </c>
      <c r="H41" s="11">
        <f t="shared" si="6"/>
        <v>109812</v>
      </c>
    </row>
    <row r="42" spans="1:8" s="32" customFormat="1" ht="27.75" customHeight="1">
      <c r="A42" s="21">
        <v>16</v>
      </c>
      <c r="B42" s="22" t="s">
        <v>77</v>
      </c>
      <c r="C42" s="10">
        <v>7183471</v>
      </c>
      <c r="D42" s="10">
        <v>7967684</v>
      </c>
      <c r="E42" s="10">
        <v>6778596</v>
      </c>
      <c r="F42" s="10">
        <v>7481267</v>
      </c>
      <c r="G42" s="11">
        <f t="shared" si="6"/>
        <v>404875</v>
      </c>
      <c r="H42" s="11">
        <f t="shared" si="6"/>
        <v>486417</v>
      </c>
    </row>
    <row r="43" spans="1:8" s="32" customFormat="1" ht="27.75" customHeight="1">
      <c r="A43" s="21">
        <v>17</v>
      </c>
      <c r="B43" s="22" t="s">
        <v>14</v>
      </c>
      <c r="C43" s="10">
        <v>54724666</v>
      </c>
      <c r="D43" s="10">
        <v>39236926</v>
      </c>
      <c r="E43" s="10">
        <v>53815840</v>
      </c>
      <c r="F43" s="10">
        <v>40109777</v>
      </c>
      <c r="G43" s="11">
        <f t="shared" si="6"/>
        <v>908826</v>
      </c>
      <c r="H43" s="11">
        <f t="shared" si="6"/>
        <v>-872851</v>
      </c>
    </row>
    <row r="44" spans="1:8" s="32" customFormat="1" ht="33.75" customHeight="1">
      <c r="A44" s="21">
        <v>18</v>
      </c>
      <c r="B44" s="22" t="s">
        <v>15</v>
      </c>
      <c r="C44" s="10">
        <v>1996779</v>
      </c>
      <c r="D44" s="10">
        <v>1244997</v>
      </c>
      <c r="E44" s="10">
        <v>2491632</v>
      </c>
      <c r="F44" s="10">
        <f>1131603+204878</f>
        <v>1336481</v>
      </c>
      <c r="G44" s="11">
        <f t="shared" si="6"/>
        <v>-494853</v>
      </c>
      <c r="H44" s="11">
        <f t="shared" si="6"/>
        <v>-91484</v>
      </c>
    </row>
    <row r="45" spans="1:8" s="32" customFormat="1" ht="27.75" customHeight="1">
      <c r="A45" s="21">
        <v>19</v>
      </c>
      <c r="B45" s="22" t="s">
        <v>16</v>
      </c>
      <c r="C45" s="10">
        <v>48280588</v>
      </c>
      <c r="D45" s="10">
        <v>47865094</v>
      </c>
      <c r="E45" s="10">
        <v>46450891</v>
      </c>
      <c r="F45" s="10">
        <v>46030307</v>
      </c>
      <c r="G45" s="11">
        <f t="shared" si="6"/>
        <v>1829697</v>
      </c>
      <c r="H45" s="11">
        <f t="shared" si="6"/>
        <v>1834787</v>
      </c>
    </row>
    <row r="46" spans="1:8" s="32" customFormat="1" ht="38.25" customHeight="1">
      <c r="A46" s="21">
        <v>20</v>
      </c>
      <c r="B46" s="22" t="s">
        <v>17</v>
      </c>
      <c r="C46" s="10">
        <v>13783512</v>
      </c>
      <c r="D46" s="10">
        <v>11273079</v>
      </c>
      <c r="E46" s="10">
        <v>13139122</v>
      </c>
      <c r="F46" s="10">
        <v>11700591</v>
      </c>
      <c r="G46" s="11">
        <f t="shared" si="6"/>
        <v>644390</v>
      </c>
      <c r="H46" s="11">
        <f t="shared" si="6"/>
        <v>-427512</v>
      </c>
    </row>
    <row r="47" spans="1:8" s="32" customFormat="1" ht="24" customHeight="1">
      <c r="A47" s="21">
        <v>21</v>
      </c>
      <c r="B47" s="22" t="s">
        <v>18</v>
      </c>
      <c r="C47" s="10">
        <v>242785</v>
      </c>
      <c r="D47" s="10">
        <v>217738</v>
      </c>
      <c r="E47" s="10">
        <v>237945</v>
      </c>
      <c r="F47" s="10">
        <v>214404</v>
      </c>
      <c r="G47" s="11">
        <f t="shared" si="6"/>
        <v>4840</v>
      </c>
      <c r="H47" s="11">
        <f t="shared" si="6"/>
        <v>3334</v>
      </c>
    </row>
    <row r="48" spans="1:8" s="32" customFormat="1" ht="26.25" customHeight="1">
      <c r="A48" s="21">
        <v>22</v>
      </c>
      <c r="B48" s="22" t="s">
        <v>90</v>
      </c>
      <c r="C48" s="10">
        <v>369339056</v>
      </c>
      <c r="D48" s="10">
        <v>369339056</v>
      </c>
      <c r="E48" s="10">
        <v>349532484</v>
      </c>
      <c r="F48" s="10">
        <v>349532484</v>
      </c>
      <c r="G48" s="11">
        <f t="shared" si="6"/>
        <v>19806572</v>
      </c>
      <c r="H48" s="11">
        <f t="shared" si="6"/>
        <v>19806572</v>
      </c>
    </row>
    <row r="49" spans="1:8" s="32" customFormat="1" ht="24" customHeight="1">
      <c r="A49" s="21">
        <v>23</v>
      </c>
      <c r="B49" s="22" t="s">
        <v>19</v>
      </c>
      <c r="C49" s="10">
        <v>28420648</v>
      </c>
      <c r="D49" s="10">
        <v>27658521</v>
      </c>
      <c r="E49" s="10">
        <v>27623710</v>
      </c>
      <c r="F49" s="10">
        <v>26938847</v>
      </c>
      <c r="G49" s="11">
        <f t="shared" si="6"/>
        <v>796938</v>
      </c>
      <c r="H49" s="11">
        <f t="shared" si="6"/>
        <v>719674</v>
      </c>
    </row>
    <row r="50" spans="1:8" s="32" customFormat="1" ht="34.5" customHeight="1">
      <c r="A50" s="21">
        <v>24</v>
      </c>
      <c r="B50" s="22" t="s">
        <v>61</v>
      </c>
      <c r="C50" s="10">
        <v>502969</v>
      </c>
      <c r="D50" s="10">
        <v>348523</v>
      </c>
      <c r="E50" s="10">
        <v>505188</v>
      </c>
      <c r="F50" s="10">
        <v>352591</v>
      </c>
      <c r="G50" s="11">
        <f t="shared" si="6"/>
        <v>-2219</v>
      </c>
      <c r="H50" s="11">
        <f t="shared" si="6"/>
        <v>-4068</v>
      </c>
    </row>
    <row r="51" spans="1:8" s="32" customFormat="1" ht="27.75" customHeight="1">
      <c r="A51" s="21">
        <v>25</v>
      </c>
      <c r="B51" s="22" t="s">
        <v>62</v>
      </c>
      <c r="C51" s="10">
        <v>571609741</v>
      </c>
      <c r="D51" s="10">
        <v>571646448</v>
      </c>
      <c r="E51" s="10">
        <v>555622283</v>
      </c>
      <c r="F51" s="10">
        <v>555619595</v>
      </c>
      <c r="G51" s="11">
        <f t="shared" si="6"/>
        <v>15987458</v>
      </c>
      <c r="H51" s="11">
        <f t="shared" si="6"/>
        <v>16026853</v>
      </c>
    </row>
    <row r="52" spans="1:8" s="32" customFormat="1" ht="27.75" customHeight="1">
      <c r="A52" s="21">
        <v>26</v>
      </c>
      <c r="B52" s="22" t="s">
        <v>54</v>
      </c>
      <c r="C52" s="10">
        <v>86973621</v>
      </c>
      <c r="D52" s="10">
        <v>86973621</v>
      </c>
      <c r="E52" s="10">
        <v>78803025</v>
      </c>
      <c r="F52" s="10">
        <v>78803025</v>
      </c>
      <c r="G52" s="11">
        <f t="shared" si="6"/>
        <v>8170596</v>
      </c>
      <c r="H52" s="11">
        <f t="shared" si="6"/>
        <v>8170596</v>
      </c>
    </row>
    <row r="53" spans="1:8" s="33" customFormat="1" ht="27.75" customHeight="1">
      <c r="A53" s="21">
        <v>27</v>
      </c>
      <c r="B53" s="22" t="s">
        <v>63</v>
      </c>
      <c r="C53" s="10">
        <v>832659</v>
      </c>
      <c r="D53" s="10">
        <v>817932</v>
      </c>
      <c r="E53" s="10">
        <v>679038</v>
      </c>
      <c r="F53" s="10">
        <v>674815</v>
      </c>
      <c r="G53" s="11">
        <f t="shared" si="6"/>
        <v>153621</v>
      </c>
      <c r="H53" s="11">
        <f t="shared" si="6"/>
        <v>143117</v>
      </c>
    </row>
    <row r="54" spans="1:8" s="33" customFormat="1" ht="25.5" customHeight="1">
      <c r="A54" s="21">
        <v>28</v>
      </c>
      <c r="B54" s="22" t="s">
        <v>20</v>
      </c>
      <c r="C54" s="10">
        <v>689766</v>
      </c>
      <c r="D54" s="10">
        <v>518493</v>
      </c>
      <c r="E54" s="10">
        <v>624026</v>
      </c>
      <c r="F54" s="10">
        <v>443612</v>
      </c>
      <c r="G54" s="11">
        <f t="shared" si="6"/>
        <v>65740</v>
      </c>
      <c r="H54" s="11">
        <f t="shared" si="6"/>
        <v>74881</v>
      </c>
    </row>
    <row r="55" spans="1:8" s="33" customFormat="1" ht="26.25" customHeight="1">
      <c r="A55" s="21">
        <v>29</v>
      </c>
      <c r="B55" s="22" t="s">
        <v>21</v>
      </c>
      <c r="C55" s="10">
        <v>878021</v>
      </c>
      <c r="D55" s="10">
        <v>794748</v>
      </c>
      <c r="E55" s="10">
        <v>830625</v>
      </c>
      <c r="F55" s="10">
        <v>799034</v>
      </c>
      <c r="G55" s="11">
        <f t="shared" si="6"/>
        <v>47396</v>
      </c>
      <c r="H55" s="11">
        <f t="shared" si="6"/>
        <v>-4286</v>
      </c>
    </row>
    <row r="56" spans="1:8" s="33" customFormat="1" ht="26.25" customHeight="1">
      <c r="A56" s="21">
        <v>30</v>
      </c>
      <c r="B56" s="22" t="s">
        <v>64</v>
      </c>
      <c r="C56" s="10">
        <v>711838</v>
      </c>
      <c r="D56" s="10">
        <v>708748</v>
      </c>
      <c r="E56" s="10">
        <v>716342</v>
      </c>
      <c r="F56" s="10">
        <v>714282</v>
      </c>
      <c r="G56" s="10">
        <f t="shared" si="6"/>
        <v>-4504</v>
      </c>
      <c r="H56" s="11">
        <f t="shared" si="6"/>
        <v>-5534</v>
      </c>
    </row>
    <row r="57" spans="1:12" s="32" customFormat="1" ht="27.75" customHeight="1">
      <c r="A57" s="52" t="s">
        <v>65</v>
      </c>
      <c r="B57" s="53"/>
      <c r="C57" s="10">
        <f aca="true" t="shared" si="7" ref="C57:H57">SUM(C58)</f>
        <v>911862876</v>
      </c>
      <c r="D57" s="10">
        <f t="shared" si="7"/>
        <v>911858900</v>
      </c>
      <c r="E57" s="10">
        <f t="shared" si="7"/>
        <v>960890962</v>
      </c>
      <c r="F57" s="10">
        <f t="shared" si="7"/>
        <v>960882729</v>
      </c>
      <c r="G57" s="10">
        <f t="shared" si="7"/>
        <v>-49028086</v>
      </c>
      <c r="H57" s="11">
        <f t="shared" si="7"/>
        <v>-49023829</v>
      </c>
      <c r="I57" s="34"/>
      <c r="J57" s="34"/>
      <c r="K57" s="34"/>
      <c r="L57" s="34"/>
    </row>
    <row r="58" spans="1:8" s="32" customFormat="1" ht="27.75" customHeight="1">
      <c r="A58" s="24"/>
      <c r="B58" s="20" t="s">
        <v>22</v>
      </c>
      <c r="C58" s="10">
        <v>911862876</v>
      </c>
      <c r="D58" s="10">
        <v>911858900</v>
      </c>
      <c r="E58" s="10">
        <v>960890962</v>
      </c>
      <c r="F58" s="10">
        <v>960882729</v>
      </c>
      <c r="G58" s="10">
        <f>C58-E58</f>
        <v>-49028086</v>
      </c>
      <c r="H58" s="11">
        <f>D58-F58</f>
        <v>-49023829</v>
      </c>
    </row>
    <row r="59" spans="1:11" s="32" customFormat="1" ht="42" customHeight="1">
      <c r="A59" s="54" t="s">
        <v>66</v>
      </c>
      <c r="B59" s="55"/>
      <c r="C59" s="10">
        <f aca="true" t="shared" si="8" ref="C59:H59">SUM(C60:C82)</f>
        <v>208406931</v>
      </c>
      <c r="D59" s="10">
        <f t="shared" si="8"/>
        <v>207047479</v>
      </c>
      <c r="E59" s="10">
        <f>SUM(E60:E82)</f>
        <v>176302160</v>
      </c>
      <c r="F59" s="10">
        <f>SUM(F60:F82)</f>
        <v>176646407</v>
      </c>
      <c r="G59" s="10">
        <f t="shared" si="8"/>
        <v>32104771</v>
      </c>
      <c r="H59" s="11">
        <f t="shared" si="8"/>
        <v>30401072</v>
      </c>
      <c r="I59" s="34"/>
      <c r="J59" s="34"/>
      <c r="K59" s="34"/>
    </row>
    <row r="60" spans="1:8" s="32" customFormat="1" ht="36" customHeight="1">
      <c r="A60" s="24">
        <v>1</v>
      </c>
      <c r="B60" s="25" t="s">
        <v>78</v>
      </c>
      <c r="C60" s="10">
        <v>7678133</v>
      </c>
      <c r="D60" s="10">
        <v>7625617</v>
      </c>
      <c r="E60" s="10">
        <v>3162524</v>
      </c>
      <c r="F60" s="10">
        <v>3108722</v>
      </c>
      <c r="G60" s="10">
        <f>C60-E60</f>
        <v>4515609</v>
      </c>
      <c r="H60" s="11">
        <f>D60-F60</f>
        <v>4516895</v>
      </c>
    </row>
    <row r="61" spans="1:8" s="32" customFormat="1" ht="38.25" customHeight="1">
      <c r="A61" s="24">
        <v>2</v>
      </c>
      <c r="B61" s="22" t="s">
        <v>23</v>
      </c>
      <c r="C61" s="10">
        <v>39446988</v>
      </c>
      <c r="D61" s="10">
        <v>42946988</v>
      </c>
      <c r="E61" s="10">
        <v>34363619</v>
      </c>
      <c r="F61" s="10">
        <v>36913619</v>
      </c>
      <c r="G61" s="10">
        <f aca="true" t="shared" si="9" ref="G61:H79">C61-E61</f>
        <v>5083369</v>
      </c>
      <c r="H61" s="11">
        <f t="shared" si="9"/>
        <v>6033369</v>
      </c>
    </row>
    <row r="62" spans="1:8" s="32" customFormat="1" ht="23.25" customHeight="1">
      <c r="A62" s="26">
        <v>3</v>
      </c>
      <c r="B62" s="27" t="s">
        <v>24</v>
      </c>
      <c r="C62" s="18">
        <v>59201</v>
      </c>
      <c r="D62" s="18">
        <v>1100722</v>
      </c>
      <c r="E62" s="18">
        <v>74685</v>
      </c>
      <c r="F62" s="18">
        <v>1100827</v>
      </c>
      <c r="G62" s="18">
        <f t="shared" si="9"/>
        <v>-15484</v>
      </c>
      <c r="H62" s="19">
        <f t="shared" si="9"/>
        <v>-105</v>
      </c>
    </row>
    <row r="63" spans="1:8" s="32" customFormat="1" ht="36.75" customHeight="1">
      <c r="A63" s="24">
        <v>4</v>
      </c>
      <c r="B63" s="22" t="s">
        <v>25</v>
      </c>
      <c r="C63" s="10">
        <v>7281360</v>
      </c>
      <c r="D63" s="10">
        <v>8501556</v>
      </c>
      <c r="E63" s="10">
        <v>7254550</v>
      </c>
      <c r="F63" s="10">
        <v>8818443</v>
      </c>
      <c r="G63" s="10">
        <f t="shared" si="9"/>
        <v>26810</v>
      </c>
      <c r="H63" s="11">
        <f t="shared" si="9"/>
        <v>-316887</v>
      </c>
    </row>
    <row r="64" spans="1:8" s="32" customFormat="1" ht="26.25" customHeight="1">
      <c r="A64" s="24">
        <v>5</v>
      </c>
      <c r="B64" s="22" t="s">
        <v>67</v>
      </c>
      <c r="C64" s="10">
        <v>300000</v>
      </c>
      <c r="D64" s="10">
        <v>1023150</v>
      </c>
      <c r="E64" s="10">
        <v>2501700</v>
      </c>
      <c r="F64" s="10">
        <v>3066131</v>
      </c>
      <c r="G64" s="10">
        <f t="shared" si="9"/>
        <v>-2201700</v>
      </c>
      <c r="H64" s="11">
        <f t="shared" si="9"/>
        <v>-2042981</v>
      </c>
    </row>
    <row r="65" spans="1:8" s="32" customFormat="1" ht="29.25" customHeight="1">
      <c r="A65" s="24">
        <v>6</v>
      </c>
      <c r="B65" s="22" t="s">
        <v>27</v>
      </c>
      <c r="C65" s="10">
        <v>4800</v>
      </c>
      <c r="D65" s="10">
        <v>279979</v>
      </c>
      <c r="E65" s="10">
        <v>335700</v>
      </c>
      <c r="F65" s="10">
        <v>454088</v>
      </c>
      <c r="G65" s="10">
        <f t="shared" si="9"/>
        <v>-330900</v>
      </c>
      <c r="H65" s="11">
        <f t="shared" si="9"/>
        <v>-174109</v>
      </c>
    </row>
    <row r="66" spans="1:8" s="32" customFormat="1" ht="24.75" customHeight="1">
      <c r="A66" s="24">
        <v>7</v>
      </c>
      <c r="B66" s="22" t="s">
        <v>68</v>
      </c>
      <c r="C66" s="10">
        <v>1590080</v>
      </c>
      <c r="D66" s="10">
        <v>1527333</v>
      </c>
      <c r="E66" s="10">
        <v>1620204</v>
      </c>
      <c r="F66" s="10">
        <v>1461192</v>
      </c>
      <c r="G66" s="10">
        <f t="shared" si="9"/>
        <v>-30124</v>
      </c>
      <c r="H66" s="11">
        <f t="shared" si="9"/>
        <v>66141</v>
      </c>
    </row>
    <row r="67" spans="1:8" s="32" customFormat="1" ht="50.25" customHeight="1">
      <c r="A67" s="24">
        <v>8</v>
      </c>
      <c r="B67" s="22" t="s">
        <v>69</v>
      </c>
      <c r="C67" s="10">
        <v>104055</v>
      </c>
      <c r="D67" s="10">
        <v>19046</v>
      </c>
      <c r="E67" s="10">
        <v>105378</v>
      </c>
      <c r="F67" s="10">
        <v>20271</v>
      </c>
      <c r="G67" s="10">
        <f t="shared" si="9"/>
        <v>-1323</v>
      </c>
      <c r="H67" s="11">
        <f t="shared" si="9"/>
        <v>-1225</v>
      </c>
    </row>
    <row r="68" spans="1:8" s="32" customFormat="1" ht="22.5" customHeight="1">
      <c r="A68" s="24">
        <v>9</v>
      </c>
      <c r="B68" s="22" t="s">
        <v>28</v>
      </c>
      <c r="C68" s="10">
        <v>784124</v>
      </c>
      <c r="D68" s="10">
        <v>1516989</v>
      </c>
      <c r="E68" s="10">
        <v>894366</v>
      </c>
      <c r="F68" s="10">
        <v>1332630</v>
      </c>
      <c r="G68" s="10">
        <f t="shared" si="9"/>
        <v>-110242</v>
      </c>
      <c r="H68" s="11">
        <f t="shared" si="9"/>
        <v>184359</v>
      </c>
    </row>
    <row r="69" spans="1:8" s="32" customFormat="1" ht="27.75" customHeight="1">
      <c r="A69" s="24">
        <v>10</v>
      </c>
      <c r="B69" s="22" t="s">
        <v>70</v>
      </c>
      <c r="C69" s="10">
        <v>1487250</v>
      </c>
      <c r="D69" s="10">
        <v>1962165</v>
      </c>
      <c r="E69" s="10">
        <v>1421110</v>
      </c>
      <c r="F69" s="10">
        <v>2226590</v>
      </c>
      <c r="G69" s="10">
        <f t="shared" si="9"/>
        <v>66140</v>
      </c>
      <c r="H69" s="11">
        <f t="shared" si="9"/>
        <v>-264425</v>
      </c>
    </row>
    <row r="70" spans="1:8" s="32" customFormat="1" ht="27.75" customHeight="1">
      <c r="A70" s="24">
        <v>11</v>
      </c>
      <c r="B70" s="22" t="s">
        <v>29</v>
      </c>
      <c r="C70" s="10">
        <v>18322383</v>
      </c>
      <c r="D70" s="10">
        <v>19679448</v>
      </c>
      <c r="E70" s="10">
        <v>15401495</v>
      </c>
      <c r="F70" s="10">
        <v>17908250</v>
      </c>
      <c r="G70" s="10">
        <f t="shared" si="9"/>
        <v>2920888</v>
      </c>
      <c r="H70" s="11">
        <f t="shared" si="9"/>
        <v>1771198</v>
      </c>
    </row>
    <row r="71" spans="1:8" s="32" customFormat="1" ht="27.75" customHeight="1">
      <c r="A71" s="24">
        <v>12</v>
      </c>
      <c r="B71" s="22" t="s">
        <v>30</v>
      </c>
      <c r="C71" s="10">
        <v>10806443</v>
      </c>
      <c r="D71" s="10">
        <v>3272778</v>
      </c>
      <c r="E71" s="10">
        <v>10367106</v>
      </c>
      <c r="F71" s="10">
        <v>1554665</v>
      </c>
      <c r="G71" s="10">
        <f t="shared" si="9"/>
        <v>439337</v>
      </c>
      <c r="H71" s="11">
        <f t="shared" si="9"/>
        <v>1718113</v>
      </c>
    </row>
    <row r="72" spans="1:8" s="32" customFormat="1" ht="27.75" customHeight="1">
      <c r="A72" s="24">
        <v>13</v>
      </c>
      <c r="B72" s="22" t="s">
        <v>71</v>
      </c>
      <c r="C72" s="10">
        <v>10756</v>
      </c>
      <c r="D72" s="10">
        <v>313899</v>
      </c>
      <c r="E72" s="10">
        <v>12388</v>
      </c>
      <c r="F72" s="10">
        <v>453399</v>
      </c>
      <c r="G72" s="10">
        <f t="shared" si="9"/>
        <v>-1632</v>
      </c>
      <c r="H72" s="11">
        <f t="shared" si="9"/>
        <v>-139500</v>
      </c>
    </row>
    <row r="73" spans="1:8" s="32" customFormat="1" ht="27.75" customHeight="1">
      <c r="A73" s="24">
        <v>14</v>
      </c>
      <c r="B73" s="22" t="s">
        <v>31</v>
      </c>
      <c r="C73" s="10">
        <v>8183096</v>
      </c>
      <c r="D73" s="10">
        <v>8867075</v>
      </c>
      <c r="E73" s="10">
        <v>7975846</v>
      </c>
      <c r="F73" s="10">
        <v>8091665</v>
      </c>
      <c r="G73" s="10">
        <f t="shared" si="9"/>
        <v>207250</v>
      </c>
      <c r="H73" s="11">
        <f t="shared" si="9"/>
        <v>775410</v>
      </c>
    </row>
    <row r="74" spans="1:8" s="32" customFormat="1" ht="27.75" customHeight="1">
      <c r="A74" s="24">
        <v>15</v>
      </c>
      <c r="B74" s="22" t="s">
        <v>32</v>
      </c>
      <c r="C74" s="10">
        <v>163930</v>
      </c>
      <c r="D74" s="10">
        <v>118862</v>
      </c>
      <c r="E74" s="10">
        <v>163429</v>
      </c>
      <c r="F74" s="10">
        <v>123034</v>
      </c>
      <c r="G74" s="10">
        <f t="shared" si="9"/>
        <v>501</v>
      </c>
      <c r="H74" s="11">
        <f t="shared" si="9"/>
        <v>-4172</v>
      </c>
    </row>
    <row r="75" spans="1:8" s="32" customFormat="1" ht="27.75" customHeight="1">
      <c r="A75" s="24">
        <v>16</v>
      </c>
      <c r="B75" s="22" t="s">
        <v>33</v>
      </c>
      <c r="C75" s="10">
        <v>49935786</v>
      </c>
      <c r="D75" s="10">
        <v>38907263</v>
      </c>
      <c r="E75" s="10">
        <v>48839074</v>
      </c>
      <c r="F75" s="10">
        <v>38591689</v>
      </c>
      <c r="G75" s="10">
        <f t="shared" si="9"/>
        <v>1096712</v>
      </c>
      <c r="H75" s="11">
        <f t="shared" si="9"/>
        <v>315574</v>
      </c>
    </row>
    <row r="76" spans="1:8" s="32" customFormat="1" ht="27.75" customHeight="1">
      <c r="A76" s="24">
        <v>17</v>
      </c>
      <c r="B76" s="22" t="s">
        <v>34</v>
      </c>
      <c r="C76" s="10">
        <v>16763130</v>
      </c>
      <c r="D76" s="10">
        <v>16642982</v>
      </c>
      <c r="E76" s="10">
        <v>14260965</v>
      </c>
      <c r="F76" s="10">
        <v>16504115</v>
      </c>
      <c r="G76" s="10">
        <f t="shared" si="9"/>
        <v>2502165</v>
      </c>
      <c r="H76" s="11">
        <f t="shared" si="9"/>
        <v>138867</v>
      </c>
    </row>
    <row r="77" spans="1:8" s="32" customFormat="1" ht="27.75" customHeight="1">
      <c r="A77" s="24">
        <v>18</v>
      </c>
      <c r="B77" s="22" t="s">
        <v>35</v>
      </c>
      <c r="C77" s="10">
        <v>10132573</v>
      </c>
      <c r="D77" s="10">
        <v>16300799</v>
      </c>
      <c r="E77" s="10">
        <v>8924883</v>
      </c>
      <c r="F77" s="10">
        <v>15094143</v>
      </c>
      <c r="G77" s="10">
        <f t="shared" si="9"/>
        <v>1207690</v>
      </c>
      <c r="H77" s="11">
        <f t="shared" si="9"/>
        <v>1206656</v>
      </c>
    </row>
    <row r="78" spans="1:8" s="32" customFormat="1" ht="27.75" customHeight="1">
      <c r="A78" s="24">
        <v>19</v>
      </c>
      <c r="B78" s="22" t="s">
        <v>26</v>
      </c>
      <c r="C78" s="10">
        <v>2690436</v>
      </c>
      <c r="D78" s="10">
        <v>3197024</v>
      </c>
      <c r="E78" s="10">
        <v>2533348</v>
      </c>
      <c r="F78" s="10">
        <v>3117438</v>
      </c>
      <c r="G78" s="10">
        <f t="shared" si="9"/>
        <v>157088</v>
      </c>
      <c r="H78" s="11">
        <f t="shared" si="9"/>
        <v>79586</v>
      </c>
    </row>
    <row r="79" spans="1:8" s="32" customFormat="1" ht="27.75" customHeight="1">
      <c r="A79" s="24">
        <v>20</v>
      </c>
      <c r="B79" s="22" t="s">
        <v>36</v>
      </c>
      <c r="C79" s="10">
        <v>6484339</v>
      </c>
      <c r="D79" s="10">
        <v>7294176</v>
      </c>
      <c r="E79" s="10">
        <v>6606945</v>
      </c>
      <c r="F79" s="10">
        <v>7297097</v>
      </c>
      <c r="G79" s="10">
        <f t="shared" si="9"/>
        <v>-122606</v>
      </c>
      <c r="H79" s="11">
        <f t="shared" si="9"/>
        <v>-2921</v>
      </c>
    </row>
    <row r="80" spans="1:8" s="32" customFormat="1" ht="27.75" customHeight="1">
      <c r="A80" s="24">
        <v>21</v>
      </c>
      <c r="B80" s="22" t="s">
        <v>37</v>
      </c>
      <c r="C80" s="10">
        <v>25349666</v>
      </c>
      <c r="D80" s="10">
        <v>24912520</v>
      </c>
      <c r="E80" s="10">
        <v>8617584</v>
      </c>
      <c r="F80" s="10">
        <v>8213722</v>
      </c>
      <c r="G80" s="10">
        <f aca="true" t="shared" si="10" ref="G80:H82">C80-E80</f>
        <v>16732082</v>
      </c>
      <c r="H80" s="11">
        <f t="shared" si="10"/>
        <v>16698798</v>
      </c>
    </row>
    <row r="81" spans="1:8" s="32" customFormat="1" ht="27.75" customHeight="1">
      <c r="A81" s="24">
        <v>22</v>
      </c>
      <c r="B81" s="22" t="s">
        <v>72</v>
      </c>
      <c r="C81" s="10">
        <v>460019</v>
      </c>
      <c r="D81" s="10">
        <v>402686</v>
      </c>
      <c r="E81" s="10">
        <v>495943</v>
      </c>
      <c r="F81" s="10">
        <v>480833</v>
      </c>
      <c r="G81" s="10">
        <f t="shared" si="10"/>
        <v>-35924</v>
      </c>
      <c r="H81" s="11">
        <f t="shared" si="10"/>
        <v>-78147</v>
      </c>
    </row>
    <row r="82" spans="1:8" s="35" customFormat="1" ht="39" customHeight="1">
      <c r="A82" s="24">
        <v>23</v>
      </c>
      <c r="B82" s="22" t="s">
        <v>73</v>
      </c>
      <c r="C82" s="10">
        <v>368383</v>
      </c>
      <c r="D82" s="10">
        <v>634422</v>
      </c>
      <c r="E82" s="10">
        <v>369318</v>
      </c>
      <c r="F82" s="10">
        <v>713844</v>
      </c>
      <c r="G82" s="10">
        <f t="shared" si="10"/>
        <v>-935</v>
      </c>
      <c r="H82" s="11">
        <f t="shared" si="10"/>
        <v>-79422</v>
      </c>
    </row>
    <row r="83" spans="1:13" s="32" customFormat="1" ht="39" customHeight="1">
      <c r="A83" s="57" t="s">
        <v>74</v>
      </c>
      <c r="B83" s="58"/>
      <c r="C83" s="10">
        <f aca="true" t="shared" si="11" ref="C83:H83">SUM(C84)</f>
        <v>19310096</v>
      </c>
      <c r="D83" s="10">
        <f t="shared" si="11"/>
        <v>4123299</v>
      </c>
      <c r="E83" s="10">
        <f t="shared" si="11"/>
        <v>4196954</v>
      </c>
      <c r="F83" s="10">
        <f t="shared" si="11"/>
        <v>3948266</v>
      </c>
      <c r="G83" s="10">
        <f t="shared" si="11"/>
        <v>15113142</v>
      </c>
      <c r="H83" s="11">
        <f t="shared" si="11"/>
        <v>175033</v>
      </c>
      <c r="I83" s="31"/>
      <c r="J83" s="31"/>
      <c r="K83" s="31"/>
      <c r="L83" s="31"/>
      <c r="M83" s="31"/>
    </row>
    <row r="84" spans="1:8" s="32" customFormat="1" ht="36" customHeight="1">
      <c r="A84" s="26"/>
      <c r="B84" s="27" t="s">
        <v>75</v>
      </c>
      <c r="C84" s="18">
        <v>19310096</v>
      </c>
      <c r="D84" s="18">
        <v>4123299</v>
      </c>
      <c r="E84" s="18">
        <v>4196954</v>
      </c>
      <c r="F84" s="18">
        <v>3948266</v>
      </c>
      <c r="G84" s="18">
        <f>C84-E84</f>
        <v>15113142</v>
      </c>
      <c r="H84" s="19">
        <f>D84-F84</f>
        <v>175033</v>
      </c>
    </row>
    <row r="85" spans="1:8" s="32" customFormat="1" ht="18" customHeight="1">
      <c r="A85" s="56" t="s">
        <v>51</v>
      </c>
      <c r="B85" s="56"/>
      <c r="C85" s="36"/>
      <c r="D85" s="36"/>
      <c r="E85" s="36"/>
      <c r="F85" s="36"/>
      <c r="G85" s="36"/>
      <c r="H85" s="36"/>
    </row>
    <row r="86" spans="1:8" s="38" customFormat="1" ht="18.75" customHeight="1">
      <c r="A86" s="37" t="s">
        <v>52</v>
      </c>
      <c r="B86" s="61" t="s">
        <v>85</v>
      </c>
      <c r="C86" s="60"/>
      <c r="D86" s="60"/>
      <c r="E86" s="60"/>
      <c r="F86" s="60"/>
      <c r="G86" s="60"/>
      <c r="H86" s="60"/>
    </row>
    <row r="87" spans="1:8" s="38" customFormat="1" ht="18.75" customHeight="1" hidden="1">
      <c r="A87" s="39" t="s">
        <v>38</v>
      </c>
      <c r="B87" s="59" t="s">
        <v>86</v>
      </c>
      <c r="C87" s="60"/>
      <c r="D87" s="60"/>
      <c r="E87" s="60"/>
      <c r="F87" s="60"/>
      <c r="G87" s="60"/>
      <c r="H87" s="60"/>
    </row>
    <row r="88" spans="1:8" ht="69" customHeight="1">
      <c r="A88" s="39">
        <v>2</v>
      </c>
      <c r="B88" s="59" t="s">
        <v>87</v>
      </c>
      <c r="C88" s="60"/>
      <c r="D88" s="60"/>
      <c r="E88" s="60"/>
      <c r="F88" s="60"/>
      <c r="G88" s="60"/>
      <c r="H88" s="60"/>
    </row>
    <row r="89" spans="1:8" ht="36" customHeight="1">
      <c r="A89" s="39">
        <v>3</v>
      </c>
      <c r="B89" s="59" t="s">
        <v>92</v>
      </c>
      <c r="C89" s="60"/>
      <c r="D89" s="60"/>
      <c r="E89" s="60"/>
      <c r="F89" s="60"/>
      <c r="G89" s="60"/>
      <c r="H89" s="60"/>
    </row>
    <row r="90" spans="1:8" ht="36.75" customHeight="1">
      <c r="A90" s="39">
        <v>4</v>
      </c>
      <c r="B90" s="59" t="s">
        <v>96</v>
      </c>
      <c r="C90" s="60"/>
      <c r="D90" s="60"/>
      <c r="E90" s="60"/>
      <c r="F90" s="60"/>
      <c r="G90" s="60"/>
      <c r="H90" s="60"/>
    </row>
    <row r="91" ht="16.5">
      <c r="A91" s="41"/>
    </row>
  </sheetData>
  <sheetProtection/>
  <mergeCells count="23">
    <mergeCell ref="A9:B9"/>
    <mergeCell ref="G4:H4"/>
    <mergeCell ref="A26:B26"/>
    <mergeCell ref="A10:B10"/>
    <mergeCell ref="A6:B6"/>
    <mergeCell ref="A7:B7"/>
    <mergeCell ref="A8:B8"/>
    <mergeCell ref="A57:B57"/>
    <mergeCell ref="A59:B59"/>
    <mergeCell ref="A85:B85"/>
    <mergeCell ref="A83:B83"/>
    <mergeCell ref="B90:H90"/>
    <mergeCell ref="B86:H86"/>
    <mergeCell ref="B87:H87"/>
    <mergeCell ref="B88:H88"/>
    <mergeCell ref="B89:H89"/>
    <mergeCell ref="C1:F1"/>
    <mergeCell ref="A4:B5"/>
    <mergeCell ref="C4:D4"/>
    <mergeCell ref="E4:F4"/>
    <mergeCell ref="A2:B2"/>
    <mergeCell ref="D3:E3"/>
    <mergeCell ref="C2:F2"/>
  </mergeCells>
  <printOptions horizontalCentered="1"/>
  <pageMargins left="0.5511811023622047" right="0.4724409448818898" top="0.3937007874015748" bottom="0.35433070866141736" header="0.31496062992125984" footer="0"/>
  <pageSetup blackAndWhite="1" fitToHeight="5" horizontalDpi="600" verticalDpi="600" orientation="portrait" paperSize="9" scale="82" r:id="rId1"/>
  <headerFooter alignWithMargins="0">
    <oddHeader xml:space="preserve">&amp;R&amp;"CourierPS,標準"&amp;19 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吳慧玲</dc:creator>
  <cp:keywords/>
  <dc:description/>
  <cp:lastModifiedBy>ating18</cp:lastModifiedBy>
  <cp:lastPrinted>2014-08-26T01:51:44Z</cp:lastPrinted>
  <dcterms:created xsi:type="dcterms:W3CDTF">2005-07-07T03:23:46Z</dcterms:created>
  <dcterms:modified xsi:type="dcterms:W3CDTF">2014-08-28T05:41:36Z</dcterms:modified>
  <cp:category/>
  <cp:version/>
  <cp:contentType/>
  <cp:contentStatus/>
</cp:coreProperties>
</file>