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 " sheetId="2" r:id="rId2"/>
  </sheets>
  <definedNames>
    <definedName name="_xlnm.Print_Area" localSheetId="1">'資產負債清理表 '!$A$1:$L$60</definedName>
  </definedNames>
  <calcPr fullCalcOnLoad="1"/>
</workbook>
</file>

<file path=xl/sharedStrings.xml><?xml version="1.0" encoding="utf-8"?>
<sst xmlns="http://schemas.openxmlformats.org/spreadsheetml/2006/main" count="140" uniqueCount="130">
  <si>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</si>
  <si>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</si>
  <si>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</si>
  <si>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</si>
  <si>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</si>
  <si>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</si>
  <si>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</si>
  <si>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</si>
  <si>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</si>
  <si>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</si>
  <si>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</si>
  <si>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</si>
  <si>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</si>
  <si>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t>臺灣新生報業股份有限公司清理收支結算表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</si>
  <si>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</si>
  <si>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</si>
  <si>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</si>
  <si>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</si>
  <si>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</si>
  <si>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</si>
  <si>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</si>
  <si>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</si>
  <si>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</si>
  <si>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</si>
  <si>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</si>
  <si>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</si>
  <si>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</si>
  <si>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</si>
  <si>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</si>
  <si>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</si>
  <si>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</si>
  <si>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</si>
  <si>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</si>
  <si>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</si>
  <si>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</si>
  <si>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</si>
  <si>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</si>
  <si>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</si>
  <si>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</si>
  <si>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</si>
  <si>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t>稅前清理利益 ( 損 失－ )</t>
  </si>
  <si>
    <t>所   得   稅   費   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</si>
  <si>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</si>
  <si>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科           目</t>
  </si>
  <si>
    <t>臺灣新生報業股份有限公司資產負債清理表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</si>
  <si>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</si>
  <si>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</si>
  <si>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</si>
  <si>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</si>
  <si>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</si>
  <si>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</si>
  <si>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</si>
  <si>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</si>
  <si>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</si>
  <si>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</si>
  <si>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</si>
  <si>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</si>
  <si>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</si>
  <si>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</si>
  <si>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</si>
  <si>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</si>
  <si>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</si>
  <si>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</si>
  <si>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</si>
  <si>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</si>
  <si>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</si>
  <si>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</si>
  <si>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</si>
  <si>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</si>
  <si>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</si>
  <si>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</si>
  <si>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</si>
  <si>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</si>
  <si>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</si>
  <si>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</si>
  <si>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</si>
  <si>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</si>
  <si>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</si>
  <si>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</si>
  <si>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</si>
  <si>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</si>
  <si>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</si>
  <si>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</si>
  <si>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</si>
  <si>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</si>
  <si>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</si>
  <si>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</si>
  <si>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</si>
  <si>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</si>
  <si>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</si>
  <si>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</si>
  <si>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</si>
  <si>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</si>
  <si>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</si>
  <si>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</si>
  <si>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</si>
  <si>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</si>
  <si>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</si>
  <si>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</si>
  <si>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</si>
  <si>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</si>
  <si>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</si>
  <si>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</si>
  <si>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</si>
  <si>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</si>
  <si>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</si>
  <si>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</si>
  <si>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</si>
  <si>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</si>
  <si>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</si>
  <si>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</si>
  <si>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</si>
  <si>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</si>
  <si>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</si>
  <si>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</si>
  <si>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</si>
  <si>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</si>
  <si>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</si>
  <si>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</si>
  <si>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</si>
  <si>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</si>
  <si>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</si>
  <si>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</si>
  <si>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</si>
  <si>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</si>
  <si>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</si>
  <si>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</si>
  <si>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</si>
  <si>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</si>
  <si>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1,456,417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</si>
</sst>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13" fillId="0" borderId="3" xfId="0" applyFont="1" applyBorder="1" applyAlignment="1">
      <alignment horizontal="distributed"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31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distributed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35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centerContinuous" vertical="center"/>
      <protection locked="0"/>
    </xf>
    <xf numFmtId="49" fontId="1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3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1" xfId="0" applyNumberFormat="1" applyFont="1" applyBorder="1" applyAlignment="1" applyProtection="1">
      <alignment/>
      <protection locked="0"/>
    </xf>
    <xf numFmtId="0" fontId="37" fillId="0" borderId="4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190" fontId="7" fillId="0" borderId="0" xfId="0" applyNumberFormat="1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3"/>
  <dimension ref="A1:H57"/>
  <sheetViews>
    <sheetView showGridLines="0" view="pageBreakPreview" zoomScaleSheetLayoutView="100" workbookViewId="0" topLeftCell="A16">
      <selection activeCell="F6" sqref="F6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39" customHeight="1">
      <c r="A2" s="155" t="s">
        <v>13</v>
      </c>
      <c r="B2" s="3"/>
      <c r="C2" s="3"/>
      <c r="D2" s="3"/>
      <c r="E2" s="3"/>
      <c r="F2" s="3"/>
      <c r="G2" s="3"/>
      <c r="H2" s="7"/>
    </row>
    <row r="3" spans="1:8" s="16" customFormat="1" ht="21.75" customHeight="1">
      <c r="A3" s="9"/>
      <c r="B3" s="9"/>
      <c r="C3" s="10"/>
      <c r="D3" s="11"/>
      <c r="E3" s="12" t="s">
        <v>31</v>
      </c>
      <c r="F3" s="13"/>
      <c r="G3" s="14"/>
      <c r="H3" s="15" t="s">
        <v>0</v>
      </c>
    </row>
    <row r="4" spans="1:8" s="17" customFormat="1" ht="21" customHeight="1">
      <c r="A4" s="134" t="s">
        <v>2</v>
      </c>
      <c r="B4" s="134"/>
      <c r="C4" s="134"/>
      <c r="D4" s="135"/>
      <c r="E4" s="129" t="s">
        <v>32</v>
      </c>
      <c r="F4" s="131" t="s">
        <v>30</v>
      </c>
      <c r="G4" s="132" t="s">
        <v>1</v>
      </c>
      <c r="H4" s="133"/>
    </row>
    <row r="5" spans="1:8" s="17" customFormat="1" ht="24.75" customHeight="1">
      <c r="A5" s="122"/>
      <c r="B5" s="122"/>
      <c r="C5" s="122"/>
      <c r="D5" s="123"/>
      <c r="E5" s="130"/>
      <c r="F5" s="130"/>
      <c r="G5" s="18" t="s">
        <v>3</v>
      </c>
      <c r="H5" s="18" t="s">
        <v>4</v>
      </c>
    </row>
    <row r="6" spans="1:8" s="20" customFormat="1" ht="24.75" customHeight="1">
      <c r="A6" s="19" t="s">
        <v>5</v>
      </c>
      <c r="C6" s="21"/>
      <c r="D6" s="22"/>
      <c r="E6" s="23">
        <f>SUM(E7:E12)</f>
        <v>2807161912.92</v>
      </c>
      <c r="F6" s="23">
        <f>SUM(F7:F12)</f>
        <v>0</v>
      </c>
      <c r="G6" s="48">
        <f>SUM(G7:G12)</f>
        <v>2807161912.92</v>
      </c>
      <c r="H6" s="24">
        <f aca="true" t="shared" si="0" ref="H6:H12">IF(F6=0,0,(G6/F6)*100)</f>
        <v>0</v>
      </c>
    </row>
    <row r="7" spans="1:8" ht="15.75" customHeight="1">
      <c r="A7" s="25"/>
      <c r="B7" s="125" t="s">
        <v>6</v>
      </c>
      <c r="C7" s="127"/>
      <c r="D7" s="27"/>
      <c r="E7" s="56">
        <v>2712461.28</v>
      </c>
      <c r="F7" s="56"/>
      <c r="G7" s="49">
        <f aca="true" t="shared" si="1" ref="G7:G12">E7-F7</f>
        <v>2712461.28</v>
      </c>
      <c r="H7" s="28">
        <f t="shared" si="0"/>
        <v>0</v>
      </c>
    </row>
    <row r="8" spans="1:8" ht="15.75" customHeight="1">
      <c r="A8" s="25"/>
      <c r="B8" s="125" t="s">
        <v>7</v>
      </c>
      <c r="C8" s="127"/>
      <c r="D8" s="27"/>
      <c r="E8" s="56">
        <v>5296346</v>
      </c>
      <c r="F8" s="56"/>
      <c r="G8" s="49">
        <f t="shared" si="1"/>
        <v>5296346</v>
      </c>
      <c r="H8" s="28">
        <f t="shared" si="0"/>
        <v>0</v>
      </c>
    </row>
    <row r="9" spans="1:8" ht="15.75" customHeight="1">
      <c r="A9" s="25"/>
      <c r="B9" s="128" t="s">
        <v>33</v>
      </c>
      <c r="C9" s="127"/>
      <c r="D9" s="27"/>
      <c r="E9" s="56"/>
      <c r="F9" s="56"/>
      <c r="G9" s="49">
        <f t="shared" si="1"/>
        <v>0</v>
      </c>
      <c r="H9" s="28">
        <f t="shared" si="0"/>
        <v>0</v>
      </c>
    </row>
    <row r="10" spans="1:8" ht="15.75" customHeight="1">
      <c r="A10" s="25"/>
      <c r="B10" s="125" t="s">
        <v>8</v>
      </c>
      <c r="C10" s="127"/>
      <c r="D10" s="27"/>
      <c r="E10" s="56">
        <v>1151436169.14</v>
      </c>
      <c r="F10" s="56"/>
      <c r="G10" s="49">
        <f t="shared" si="1"/>
        <v>1151436169.14</v>
      </c>
      <c r="H10" s="28">
        <f t="shared" si="0"/>
        <v>0</v>
      </c>
    </row>
    <row r="11" spans="1:8" ht="15.75" customHeight="1">
      <c r="A11" s="25"/>
      <c r="B11" s="125" t="s">
        <v>34</v>
      </c>
      <c r="C11" s="127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25" t="s">
        <v>9</v>
      </c>
      <c r="C12" s="127"/>
      <c r="D12" s="27"/>
      <c r="E12" s="56">
        <v>1647716936.5</v>
      </c>
      <c r="F12" s="56"/>
      <c r="G12" s="49">
        <f t="shared" si="1"/>
        <v>1647716936.5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10</v>
      </c>
      <c r="B14" s="20"/>
      <c r="C14" s="21"/>
      <c r="D14" s="27"/>
      <c r="E14" s="23">
        <f>SUM(E15:E21)</f>
        <v>20819959.24</v>
      </c>
      <c r="F14" s="23">
        <f>SUM(F15:F21)</f>
        <v>0</v>
      </c>
      <c r="G14" s="48">
        <f aca="true" t="shared" si="2" ref="G14:G25">E14-F14</f>
        <v>20819959.24</v>
      </c>
      <c r="H14" s="31">
        <f aca="true" t="shared" si="3" ref="H14:H21">IF(F14=0,0,(G14/F14)*100)</f>
        <v>0</v>
      </c>
    </row>
    <row r="15" spans="1:8" ht="15.75" customHeight="1">
      <c r="A15" s="19"/>
      <c r="B15" s="125" t="s">
        <v>35</v>
      </c>
      <c r="C15" s="127"/>
      <c r="D15" s="27"/>
      <c r="E15" s="56"/>
      <c r="F15" s="56"/>
      <c r="G15" s="49">
        <f t="shared" si="2"/>
        <v>0</v>
      </c>
      <c r="H15" s="28">
        <f t="shared" si="3"/>
        <v>0</v>
      </c>
    </row>
    <row r="16" spans="1:8" ht="15.75" customHeight="1">
      <c r="A16" s="25"/>
      <c r="B16" s="125" t="s">
        <v>11</v>
      </c>
      <c r="C16" s="127"/>
      <c r="D16" s="27"/>
      <c r="E16" s="56">
        <v>24288</v>
      </c>
      <c r="F16" s="56"/>
      <c r="G16" s="49">
        <f t="shared" si="2"/>
        <v>24288</v>
      </c>
      <c r="H16" s="28">
        <f t="shared" si="3"/>
        <v>0</v>
      </c>
    </row>
    <row r="17" spans="1:8" ht="15.75" customHeight="1">
      <c r="A17" s="25"/>
      <c r="B17" s="128" t="s">
        <v>36</v>
      </c>
      <c r="C17" s="127"/>
      <c r="D17" s="27"/>
      <c r="E17" s="56"/>
      <c r="F17" s="56"/>
      <c r="G17" s="49">
        <f t="shared" si="2"/>
        <v>0</v>
      </c>
      <c r="H17" s="28">
        <f t="shared" si="3"/>
        <v>0</v>
      </c>
    </row>
    <row r="18" spans="1:8" ht="15.75" customHeight="1">
      <c r="A18" s="25"/>
      <c r="B18" s="128" t="s">
        <v>37</v>
      </c>
      <c r="C18" s="127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28" t="s">
        <v>38</v>
      </c>
      <c r="C19" s="127"/>
      <c r="D19" s="27"/>
      <c r="E19" s="56">
        <v>691203.24</v>
      </c>
      <c r="F19" s="56"/>
      <c r="G19" s="49">
        <f t="shared" si="2"/>
        <v>691203.24</v>
      </c>
      <c r="H19" s="28">
        <f t="shared" si="3"/>
        <v>0</v>
      </c>
    </row>
    <row r="20" spans="1:8" ht="15.75" customHeight="1">
      <c r="A20" s="25"/>
      <c r="B20" s="128" t="s">
        <v>39</v>
      </c>
      <c r="C20" s="127"/>
      <c r="D20" s="27"/>
      <c r="E20" s="56"/>
      <c r="F20" s="56"/>
      <c r="G20" s="49">
        <f t="shared" si="2"/>
        <v>0</v>
      </c>
      <c r="H20" s="28">
        <f t="shared" si="3"/>
        <v>0</v>
      </c>
    </row>
    <row r="21" spans="1:8" ht="15.75" customHeight="1">
      <c r="A21" s="25"/>
      <c r="B21" s="125" t="s">
        <v>12</v>
      </c>
      <c r="C21" s="127"/>
      <c r="D21" s="27"/>
      <c r="E21" s="56">
        <v>20104468</v>
      </c>
      <c r="F21" s="56"/>
      <c r="G21" s="49">
        <f t="shared" si="2"/>
        <v>20104468</v>
      </c>
      <c r="H21" s="28">
        <f t="shared" si="3"/>
        <v>0</v>
      </c>
    </row>
    <row r="22" spans="1:8" ht="13.5" customHeight="1">
      <c r="A22" s="19"/>
      <c r="B22" s="125"/>
      <c r="C22" s="127"/>
      <c r="D22" s="27"/>
      <c r="E22" s="1"/>
      <c r="F22" s="1"/>
      <c r="G22" s="49">
        <f t="shared" si="2"/>
        <v>0</v>
      </c>
      <c r="H22" s="28"/>
    </row>
    <row r="23" spans="1:8" ht="24.75" customHeight="1">
      <c r="A23" s="156" t="s">
        <v>40</v>
      </c>
      <c r="B23" s="157"/>
      <c r="C23" s="157"/>
      <c r="D23" s="27"/>
      <c r="E23" s="23">
        <f>E6-E14</f>
        <v>2786341953.6800003</v>
      </c>
      <c r="F23" s="1"/>
      <c r="G23" s="48">
        <f t="shared" si="2"/>
        <v>2786341953.6800003</v>
      </c>
      <c r="H23" s="28"/>
    </row>
    <row r="24" spans="1:8" ht="13.5" customHeight="1">
      <c r="A24" s="19"/>
      <c r="B24" s="128" t="s">
        <v>41</v>
      </c>
      <c r="C24" s="158"/>
      <c r="D24" s="27"/>
      <c r="E24" s="1">
        <v>75030403</v>
      </c>
      <c r="F24" s="1"/>
      <c r="G24" s="49">
        <f t="shared" si="2"/>
        <v>75030403</v>
      </c>
      <c r="H24" s="28"/>
    </row>
    <row r="25" spans="1:8" s="20" customFormat="1" ht="24.75" customHeight="1">
      <c r="A25" s="19" t="s">
        <v>42</v>
      </c>
      <c r="C25" s="21"/>
      <c r="D25" s="22"/>
      <c r="E25" s="23">
        <f>E23-E24</f>
        <v>2711311550.6800003</v>
      </c>
      <c r="F25" s="23">
        <f>F6-F14</f>
        <v>0</v>
      </c>
      <c r="G25" s="48">
        <f t="shared" si="2"/>
        <v>2711311550.6800003</v>
      </c>
      <c r="H25" s="29">
        <f>IF(F25=0,0,(G25/F25)*100)</f>
        <v>0</v>
      </c>
    </row>
    <row r="26" spans="1:8" ht="13.5" customHeight="1">
      <c r="A26" s="36"/>
      <c r="B26" s="125"/>
      <c r="C26" s="127"/>
      <c r="D26" s="27"/>
      <c r="E26" s="1"/>
      <c r="F26" s="1"/>
      <c r="G26" s="49"/>
      <c r="H26" s="28"/>
    </row>
    <row r="27" spans="1:8" ht="13.5" customHeight="1">
      <c r="A27" s="36"/>
      <c r="B27" s="125"/>
      <c r="C27" s="127"/>
      <c r="D27" s="27"/>
      <c r="E27" s="1"/>
      <c r="F27" s="1"/>
      <c r="G27" s="49"/>
      <c r="H27" s="28"/>
    </row>
    <row r="28" spans="1:8" ht="13.5" customHeight="1">
      <c r="A28" s="36"/>
      <c r="B28" s="125"/>
      <c r="C28" s="127"/>
      <c r="D28" s="27"/>
      <c r="E28" s="1"/>
      <c r="F28" s="1"/>
      <c r="G28" s="49"/>
      <c r="H28" s="28"/>
    </row>
    <row r="29" spans="1:8" ht="13.5" customHeight="1">
      <c r="A29" s="36"/>
      <c r="B29" s="125"/>
      <c r="C29" s="127"/>
      <c r="D29" s="27"/>
      <c r="E29" s="1"/>
      <c r="F29" s="1"/>
      <c r="G29" s="49"/>
      <c r="H29" s="28"/>
    </row>
    <row r="30" spans="1:8" ht="13.5" customHeight="1">
      <c r="A30" s="36"/>
      <c r="B30" s="125"/>
      <c r="C30" s="127"/>
      <c r="D30" s="27"/>
      <c r="E30" s="1"/>
      <c r="F30" s="1"/>
      <c r="G30" s="49"/>
      <c r="H30" s="28"/>
    </row>
    <row r="31" spans="1:8" ht="13.5" customHeight="1">
      <c r="A31" s="36"/>
      <c r="B31" s="125"/>
      <c r="C31" s="127"/>
      <c r="D31" s="27"/>
      <c r="E31" s="1"/>
      <c r="F31" s="1"/>
      <c r="G31" s="49"/>
      <c r="H31" s="28"/>
    </row>
    <row r="32" spans="1:8" ht="13.5" customHeight="1">
      <c r="A32" s="36"/>
      <c r="B32" s="128"/>
      <c r="C32" s="127"/>
      <c r="D32" s="27"/>
      <c r="E32" s="1"/>
      <c r="F32" s="1"/>
      <c r="G32" s="49"/>
      <c r="H32" s="28"/>
    </row>
    <row r="33" spans="1:8" ht="13.5" customHeight="1">
      <c r="A33" s="36"/>
      <c r="B33" s="128"/>
      <c r="C33" s="127"/>
      <c r="D33" s="27"/>
      <c r="E33" s="1"/>
      <c r="F33" s="1"/>
      <c r="G33" s="49"/>
      <c r="H33" s="28"/>
    </row>
    <row r="34" spans="1:8" ht="13.5" customHeight="1">
      <c r="A34" s="36"/>
      <c r="B34" s="125"/>
      <c r="C34" s="127"/>
      <c r="D34" s="27"/>
      <c r="E34" s="1"/>
      <c r="F34" s="1"/>
      <c r="G34" s="49"/>
      <c r="H34" s="28"/>
    </row>
    <row r="35" spans="1:8" ht="2.25" customHeight="1">
      <c r="A35" s="36"/>
      <c r="B35" s="26"/>
      <c r="C35" s="53"/>
      <c r="D35" s="27"/>
      <c r="E35" s="1"/>
      <c r="F35" s="1"/>
      <c r="G35" s="49"/>
      <c r="H35" s="28"/>
    </row>
    <row r="36" spans="1:8" ht="15" customHeight="1">
      <c r="A36" s="37"/>
      <c r="B36" s="38"/>
      <c r="C36" s="39"/>
      <c r="D36" s="40"/>
      <c r="E36" s="1"/>
      <c r="F36" s="1"/>
      <c r="G36" s="49"/>
      <c r="H36" s="41"/>
    </row>
    <row r="37" spans="1:8" ht="15" customHeight="1">
      <c r="A37" s="37"/>
      <c r="B37" s="42"/>
      <c r="C37" s="39"/>
      <c r="D37" s="40"/>
      <c r="E37" s="1"/>
      <c r="F37" s="1"/>
      <c r="G37" s="49"/>
      <c r="H37" s="41"/>
    </row>
    <row r="38" spans="1:8" ht="13.5" customHeight="1">
      <c r="A38" s="36"/>
      <c r="B38" s="125"/>
      <c r="C38" s="127"/>
      <c r="D38" s="27"/>
      <c r="E38" s="1"/>
      <c r="F38" s="1"/>
      <c r="G38" s="49"/>
      <c r="H38" s="28"/>
    </row>
    <row r="39" spans="1:8" ht="13.5" customHeight="1">
      <c r="A39" s="36"/>
      <c r="B39" s="125"/>
      <c r="C39" s="127"/>
      <c r="D39" s="27"/>
      <c r="E39" s="1"/>
      <c r="F39" s="1"/>
      <c r="G39" s="49"/>
      <c r="H39" s="28"/>
    </row>
    <row r="40" spans="1:8" ht="13.5" customHeight="1">
      <c r="A40" s="36"/>
      <c r="B40" s="125"/>
      <c r="C40" s="127"/>
      <c r="D40" s="27"/>
      <c r="E40" s="1"/>
      <c r="F40" s="1"/>
      <c r="G40" s="49"/>
      <c r="H40" s="28"/>
    </row>
    <row r="41" spans="1:8" ht="15" customHeight="1">
      <c r="A41" s="37"/>
      <c r="B41" s="42"/>
      <c r="C41" s="39"/>
      <c r="D41" s="40"/>
      <c r="E41" s="1"/>
      <c r="F41" s="1"/>
      <c r="G41" s="49"/>
      <c r="H41" s="41"/>
    </row>
    <row r="42" spans="1:8" ht="13.5" customHeight="1">
      <c r="A42" s="36"/>
      <c r="B42" s="125"/>
      <c r="C42" s="127"/>
      <c r="D42" s="27"/>
      <c r="E42" s="1"/>
      <c r="F42" s="1"/>
      <c r="G42" s="49"/>
      <c r="H42" s="28"/>
    </row>
    <row r="43" spans="1:8" ht="13.5" customHeight="1">
      <c r="A43" s="36"/>
      <c r="B43" s="125"/>
      <c r="C43" s="127"/>
      <c r="D43" s="27"/>
      <c r="E43" s="1"/>
      <c r="F43" s="1"/>
      <c r="G43" s="49"/>
      <c r="H43" s="28"/>
    </row>
    <row r="44" spans="1:8" ht="13.5" customHeight="1">
      <c r="A44" s="36"/>
      <c r="B44" s="125"/>
      <c r="C44" s="127"/>
      <c r="D44" s="27"/>
      <c r="E44" s="1"/>
      <c r="F44" s="1"/>
      <c r="G44" s="49"/>
      <c r="H44" s="28"/>
    </row>
    <row r="45" spans="1:8" ht="1.5" customHeight="1">
      <c r="A45" s="36"/>
      <c r="B45" s="30"/>
      <c r="C45" s="26"/>
      <c r="D45" s="27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5" customHeight="1">
      <c r="A47" s="37"/>
      <c r="B47" s="51"/>
      <c r="C47" s="43"/>
      <c r="D47" s="40"/>
      <c r="E47" s="1"/>
      <c r="F47" s="1"/>
      <c r="G47" s="49"/>
      <c r="H47" s="28"/>
    </row>
    <row r="48" spans="1:8" ht="15" customHeight="1">
      <c r="A48" s="37"/>
      <c r="B48" s="51"/>
      <c r="C48" s="43"/>
      <c r="D48" s="40"/>
      <c r="E48" s="1"/>
      <c r="F48" s="1"/>
      <c r="G48" s="49"/>
      <c r="H48" s="28"/>
    </row>
    <row r="49" spans="1:8" ht="13.5" customHeight="1">
      <c r="A49" s="51"/>
      <c r="B49" s="125"/>
      <c r="C49" s="126"/>
      <c r="D49" s="40"/>
      <c r="E49" s="1"/>
      <c r="F49" s="1"/>
      <c r="G49" s="49"/>
      <c r="H49" s="28"/>
    </row>
    <row r="50" spans="1:8" ht="15" customHeight="1">
      <c r="A50" s="37"/>
      <c r="B50" s="51"/>
      <c r="C50" s="43"/>
      <c r="D50" s="40"/>
      <c r="E50" s="1"/>
      <c r="F50" s="1"/>
      <c r="G50" s="49"/>
      <c r="H50" s="28"/>
    </row>
    <row r="51" spans="1:8" ht="15" customHeight="1">
      <c r="A51" s="37"/>
      <c r="B51" s="51"/>
      <c r="C51" s="43"/>
      <c r="D51" s="40"/>
      <c r="E51" s="1"/>
      <c r="F51" s="1"/>
      <c r="G51" s="49"/>
      <c r="H51" s="28"/>
    </row>
    <row r="52" spans="1:8" ht="13.5" customHeight="1">
      <c r="A52" s="37"/>
      <c r="B52" s="125"/>
      <c r="C52" s="126"/>
      <c r="D52" s="40"/>
      <c r="E52" s="1"/>
      <c r="F52" s="1"/>
      <c r="G52" s="49"/>
      <c r="H52" s="28"/>
    </row>
    <row r="53" spans="1:8" ht="15" customHeight="1">
      <c r="A53" s="37"/>
      <c r="B53" s="26"/>
      <c r="C53" s="2"/>
      <c r="D53" s="40"/>
      <c r="E53" s="1"/>
      <c r="F53" s="1"/>
      <c r="G53" s="49"/>
      <c r="H53" s="28"/>
    </row>
    <row r="54" spans="1:8" ht="13.5" customHeight="1">
      <c r="A54" s="51"/>
      <c r="B54" s="125"/>
      <c r="C54" s="126"/>
      <c r="D54" s="40"/>
      <c r="E54" s="1"/>
      <c r="F54" s="1"/>
      <c r="G54" s="49"/>
      <c r="H54" s="28"/>
    </row>
    <row r="55" spans="1:8" ht="15" customHeight="1">
      <c r="A55" s="44"/>
      <c r="B55" s="54"/>
      <c r="C55" s="45"/>
      <c r="D55" s="46"/>
      <c r="E55" s="47"/>
      <c r="F55" s="47"/>
      <c r="G55" s="50"/>
      <c r="H55" s="55"/>
    </row>
    <row r="56" ht="13.5" customHeight="1">
      <c r="A56" s="32"/>
    </row>
    <row r="57" ht="13.5" customHeight="1">
      <c r="A57" s="32"/>
    </row>
  </sheetData>
  <sheetProtection/>
  <mergeCells count="38">
    <mergeCell ref="B24:C24"/>
    <mergeCell ref="A23:C23"/>
    <mergeCell ref="B52:C52"/>
    <mergeCell ref="B54:C54"/>
    <mergeCell ref="B29:C29"/>
    <mergeCell ref="B30:C30"/>
    <mergeCell ref="B31:C31"/>
    <mergeCell ref="B32:C32"/>
    <mergeCell ref="B44:C44"/>
    <mergeCell ref="B40:C40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2:C42"/>
    <mergeCell ref="B7:C7"/>
    <mergeCell ref="B12:C12"/>
    <mergeCell ref="B16:C16"/>
    <mergeCell ref="B18:C18"/>
    <mergeCell ref="B9:C9"/>
    <mergeCell ref="B17:C17"/>
    <mergeCell ref="A4:D5"/>
    <mergeCell ref="B26:C26"/>
    <mergeCell ref="B33:C33"/>
    <mergeCell ref="B43:C43"/>
    <mergeCell ref="B49:C49"/>
    <mergeCell ref="B34:C34"/>
    <mergeCell ref="B27:C27"/>
    <mergeCell ref="B38:C38"/>
    <mergeCell ref="B39:C39"/>
    <mergeCell ref="B28:C2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P116"/>
  <sheetViews>
    <sheetView showGridLines="0" tabSelected="1" view="pageBreakPreview" zoomScaleSheetLayoutView="100" workbookViewId="0" topLeftCell="A57">
      <selection activeCell="C65" sqref="C65"/>
    </sheetView>
  </sheetViews>
  <sheetFormatPr defaultColWidth="9.00390625" defaultRowHeight="15.75"/>
  <cols>
    <col min="1" max="1" width="2.25390625" style="115" customWidth="1"/>
    <col min="2" max="2" width="2.25390625" style="33" customWidth="1"/>
    <col min="3" max="3" width="17.625" style="112" customWidth="1"/>
    <col min="4" max="4" width="0.6171875" style="112" customWidth="1"/>
    <col min="5" max="5" width="18.50390625" style="116" customWidth="1"/>
    <col min="6" max="6" width="6.50390625" style="116" customWidth="1"/>
    <col min="7" max="7" width="1.875" style="121" customWidth="1"/>
    <col min="8" max="8" width="2.25390625" style="121" customWidth="1"/>
    <col min="9" max="9" width="17.875" style="121" customWidth="1"/>
    <col min="10" max="10" width="0.6171875" style="121" customWidth="1"/>
    <col min="11" max="11" width="18.75390625" style="121" customWidth="1"/>
    <col min="12" max="12" width="9.125" style="121" customWidth="1"/>
    <col min="13" max="16384" width="9.00390625" style="121" customWidth="1"/>
  </cols>
  <sheetData>
    <row r="1" spans="1:6" s="42" customFormat="1" ht="8.25" customHeight="1">
      <c r="A1" s="57"/>
      <c r="C1" s="58"/>
      <c r="D1" s="58"/>
      <c r="E1" s="59"/>
      <c r="F1" s="59"/>
    </row>
    <row r="2" spans="1:12" s="61" customFormat="1" ht="39" customHeight="1">
      <c r="A2" s="146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16" customFormat="1" ht="21.75" customHeight="1">
      <c r="A3" s="25"/>
      <c r="B3" s="62"/>
      <c r="C3" s="63" t="s">
        <v>45</v>
      </c>
      <c r="D3" s="63"/>
      <c r="E3" s="148" t="s">
        <v>46</v>
      </c>
      <c r="F3" s="148"/>
      <c r="G3" s="148"/>
      <c r="H3" s="148"/>
      <c r="I3" s="148"/>
      <c r="J3" s="64"/>
      <c r="K3" s="63"/>
      <c r="L3" s="65" t="s">
        <v>47</v>
      </c>
    </row>
    <row r="4" spans="1:12" s="68" customFormat="1" ht="21.75" customHeight="1">
      <c r="A4" s="66"/>
      <c r="B4" s="67"/>
      <c r="C4" s="67"/>
      <c r="D4" s="67"/>
      <c r="E4" s="149" t="s">
        <v>3</v>
      </c>
      <c r="F4" s="152" t="s">
        <v>4</v>
      </c>
      <c r="G4" s="66"/>
      <c r="H4" s="67"/>
      <c r="I4" s="67"/>
      <c r="J4" s="67"/>
      <c r="K4" s="149" t="s">
        <v>3</v>
      </c>
      <c r="L4" s="151" t="s">
        <v>4</v>
      </c>
    </row>
    <row r="5" spans="1:12" s="70" customFormat="1" ht="33" customHeight="1">
      <c r="A5" s="159"/>
      <c r="B5" s="69" t="s">
        <v>43</v>
      </c>
      <c r="C5" s="69"/>
      <c r="D5" s="69"/>
      <c r="E5" s="154"/>
      <c r="F5" s="153"/>
      <c r="G5" s="159"/>
      <c r="H5" s="69" t="s">
        <v>43</v>
      </c>
      <c r="I5" s="69"/>
      <c r="J5" s="69"/>
      <c r="K5" s="150"/>
      <c r="L5" s="150"/>
    </row>
    <row r="6" spans="1:12" s="76" customFormat="1" ht="24.75" customHeight="1">
      <c r="A6" s="66"/>
      <c r="B6" s="71" t="s">
        <v>14</v>
      </c>
      <c r="C6" s="67"/>
      <c r="D6" s="72"/>
      <c r="E6" s="73">
        <f>SUM(E7,E18,E27,E31,E43,E46,E49)</f>
        <v>1966889068.02</v>
      </c>
      <c r="F6" s="73">
        <f>IF(E$6&gt;0,(E6/E$6)*100,0)</f>
        <v>100</v>
      </c>
      <c r="G6" s="74"/>
      <c r="H6" s="71" t="s">
        <v>15</v>
      </c>
      <c r="I6" s="67"/>
      <c r="J6" s="72"/>
      <c r="K6" s="73">
        <f>K7+K17+K24+K27+K30</f>
        <v>79656910.99</v>
      </c>
      <c r="L6" s="160">
        <f>L7+L17+L24+L27+L30</f>
        <v>4.0498934223162815</v>
      </c>
    </row>
    <row r="7" spans="1:12" s="78" customFormat="1" ht="13.5" customHeight="1">
      <c r="A7" s="136" t="s">
        <v>48</v>
      </c>
      <c r="B7" s="140"/>
      <c r="C7" s="140"/>
      <c r="D7" s="77"/>
      <c r="E7" s="73">
        <f>SUM(E8:E17)</f>
        <v>1963703724.56</v>
      </c>
      <c r="F7" s="73">
        <f>SUM(F8:F17)</f>
        <v>99.8380516973839</v>
      </c>
      <c r="G7" s="124" t="s">
        <v>49</v>
      </c>
      <c r="H7" s="140"/>
      <c r="I7" s="140"/>
      <c r="J7" s="77"/>
      <c r="K7" s="73">
        <f>SUM(K8:K16)</f>
        <v>79055821</v>
      </c>
      <c r="L7" s="75">
        <f>SUM(L8:L16)</f>
        <v>4.019332980460499</v>
      </c>
    </row>
    <row r="8" spans="1:12" s="85" customFormat="1" ht="13.5" customHeight="1">
      <c r="A8" s="25"/>
      <c r="B8" s="137" t="s">
        <v>16</v>
      </c>
      <c r="C8" s="139"/>
      <c r="D8" s="79"/>
      <c r="E8" s="80">
        <v>1958182034.56</v>
      </c>
      <c r="F8" s="81">
        <f aca="true" t="shared" si="0" ref="F8:F17">IF(E$6&gt;0,(E8/E$6)*100,0)</f>
        <v>99.55731954579599</v>
      </c>
      <c r="G8" s="82"/>
      <c r="H8" s="145" t="s">
        <v>17</v>
      </c>
      <c r="I8" s="139"/>
      <c r="J8" s="79"/>
      <c r="K8" s="80"/>
      <c r="L8" s="84">
        <f aca="true" t="shared" si="1" ref="L8:L16">IF(K$59&gt;0,(K8/K$59)*100,0)</f>
        <v>0</v>
      </c>
    </row>
    <row r="9" spans="1:12" s="85" customFormat="1" ht="13.5" customHeight="1">
      <c r="A9" s="25"/>
      <c r="B9" s="137" t="s">
        <v>50</v>
      </c>
      <c r="C9" s="139"/>
      <c r="D9" s="79"/>
      <c r="E9" s="80"/>
      <c r="F9" s="81">
        <f t="shared" si="0"/>
        <v>0</v>
      </c>
      <c r="G9" s="82"/>
      <c r="H9" s="145" t="s">
        <v>51</v>
      </c>
      <c r="I9" s="139"/>
      <c r="J9" s="79"/>
      <c r="K9" s="80"/>
      <c r="L9" s="84">
        <f t="shared" si="1"/>
        <v>0</v>
      </c>
    </row>
    <row r="10" spans="1:12" s="85" customFormat="1" ht="13.5" customHeight="1">
      <c r="A10" s="25"/>
      <c r="B10" s="137" t="s">
        <v>52</v>
      </c>
      <c r="C10" s="137"/>
      <c r="D10" s="86"/>
      <c r="E10" s="80"/>
      <c r="F10" s="81">
        <f t="shared" si="0"/>
        <v>0</v>
      </c>
      <c r="G10" s="82"/>
      <c r="H10" s="137" t="s">
        <v>53</v>
      </c>
      <c r="I10" s="139"/>
      <c r="J10" s="79"/>
      <c r="K10" s="80"/>
      <c r="L10" s="84">
        <f t="shared" si="1"/>
        <v>0</v>
      </c>
    </row>
    <row r="11" spans="1:12" s="85" customFormat="1" ht="13.5" customHeight="1">
      <c r="A11" s="25"/>
      <c r="B11" s="137" t="s">
        <v>54</v>
      </c>
      <c r="C11" s="137"/>
      <c r="D11" s="86"/>
      <c r="E11" s="80"/>
      <c r="F11" s="81">
        <f t="shared" si="0"/>
        <v>0</v>
      </c>
      <c r="G11" s="82"/>
      <c r="H11" s="137" t="s">
        <v>55</v>
      </c>
      <c r="I11" s="139"/>
      <c r="J11" s="79"/>
      <c r="K11" s="80"/>
      <c r="L11" s="84">
        <f t="shared" si="1"/>
        <v>0</v>
      </c>
    </row>
    <row r="12" spans="1:12" s="85" customFormat="1" ht="13.5" customHeight="1">
      <c r="A12" s="25"/>
      <c r="B12" s="137" t="s">
        <v>18</v>
      </c>
      <c r="C12" s="137"/>
      <c r="D12" s="86"/>
      <c r="E12" s="80"/>
      <c r="F12" s="81">
        <f t="shared" si="0"/>
        <v>0</v>
      </c>
      <c r="G12" s="87"/>
      <c r="H12" s="137" t="s">
        <v>56</v>
      </c>
      <c r="I12" s="139"/>
      <c r="J12" s="79"/>
      <c r="K12" s="80">
        <v>79055821</v>
      </c>
      <c r="L12" s="84">
        <f t="shared" si="1"/>
        <v>4.019332980460499</v>
      </c>
    </row>
    <row r="13" spans="1:12" s="85" customFormat="1" ht="13.5" customHeight="1">
      <c r="A13" s="25"/>
      <c r="B13" s="137" t="s">
        <v>19</v>
      </c>
      <c r="C13" s="137"/>
      <c r="D13" s="86"/>
      <c r="E13" s="80"/>
      <c r="F13" s="81">
        <f t="shared" si="0"/>
        <v>0</v>
      </c>
      <c r="G13" s="87"/>
      <c r="H13" s="137" t="s">
        <v>57</v>
      </c>
      <c r="I13" s="139"/>
      <c r="J13" s="79"/>
      <c r="K13" s="80"/>
      <c r="L13" s="84">
        <f t="shared" si="1"/>
        <v>0</v>
      </c>
    </row>
    <row r="14" spans="1:12" s="85" customFormat="1" ht="13.5" customHeight="1">
      <c r="A14" s="25"/>
      <c r="B14" s="137" t="s">
        <v>58</v>
      </c>
      <c r="C14" s="137"/>
      <c r="D14" s="86"/>
      <c r="E14" s="80"/>
      <c r="F14" s="81">
        <f t="shared" si="0"/>
        <v>0</v>
      </c>
      <c r="G14" s="87"/>
      <c r="H14" s="137" t="s">
        <v>59</v>
      </c>
      <c r="I14" s="139"/>
      <c r="J14" s="79"/>
      <c r="K14" s="80"/>
      <c r="L14" s="84">
        <f t="shared" si="1"/>
        <v>0</v>
      </c>
    </row>
    <row r="15" spans="1:12" s="85" customFormat="1" ht="13.5" customHeight="1">
      <c r="A15" s="25"/>
      <c r="B15" s="137" t="s">
        <v>60</v>
      </c>
      <c r="C15" s="137"/>
      <c r="D15" s="86"/>
      <c r="E15" s="80">
        <v>5521690</v>
      </c>
      <c r="F15" s="81">
        <f t="shared" si="0"/>
        <v>0.2807321515879132</v>
      </c>
      <c r="G15" s="87"/>
      <c r="H15" s="137" t="s">
        <v>61</v>
      </c>
      <c r="I15" s="139"/>
      <c r="J15" s="79"/>
      <c r="K15" s="80"/>
      <c r="L15" s="84">
        <f t="shared" si="1"/>
        <v>0</v>
      </c>
    </row>
    <row r="16" spans="1:12" s="85" customFormat="1" ht="13.5" customHeight="1">
      <c r="A16" s="25"/>
      <c r="B16" s="137" t="s">
        <v>62</v>
      </c>
      <c r="C16" s="137"/>
      <c r="D16" s="86"/>
      <c r="E16" s="80"/>
      <c r="F16" s="81">
        <f t="shared" si="0"/>
        <v>0</v>
      </c>
      <c r="G16" s="88"/>
      <c r="H16" s="137" t="s">
        <v>63</v>
      </c>
      <c r="I16" s="137"/>
      <c r="J16" s="86"/>
      <c r="K16" s="80"/>
      <c r="L16" s="84">
        <f t="shared" si="1"/>
        <v>0</v>
      </c>
    </row>
    <row r="17" spans="1:12" s="85" customFormat="1" ht="13.5" customHeight="1">
      <c r="A17" s="25"/>
      <c r="B17" s="137" t="s">
        <v>64</v>
      </c>
      <c r="C17" s="137"/>
      <c r="D17" s="86"/>
      <c r="E17" s="80"/>
      <c r="F17" s="81">
        <f t="shared" si="0"/>
        <v>0</v>
      </c>
      <c r="G17" s="124" t="s">
        <v>65</v>
      </c>
      <c r="H17" s="136"/>
      <c r="I17" s="136"/>
      <c r="J17" s="77"/>
      <c r="K17" s="73">
        <f>SUM(K18:K23)</f>
        <v>0</v>
      </c>
      <c r="L17" s="75">
        <f>SUM(L18:L23)</f>
        <v>0</v>
      </c>
    </row>
    <row r="18" spans="1:12" s="85" customFormat="1" ht="13.5" customHeight="1">
      <c r="A18" s="136" t="s">
        <v>66</v>
      </c>
      <c r="B18" s="140"/>
      <c r="C18" s="140"/>
      <c r="D18" s="86"/>
      <c r="E18" s="73">
        <f>SUM(E19:E26)</f>
        <v>0</v>
      </c>
      <c r="F18" s="73">
        <f>SUM(F19:F26)</f>
        <v>0</v>
      </c>
      <c r="G18" s="87"/>
      <c r="H18" s="143" t="s">
        <v>67</v>
      </c>
      <c r="I18" s="144"/>
      <c r="J18" s="89"/>
      <c r="K18" s="80"/>
      <c r="L18" s="84">
        <f aca="true" t="shared" si="2" ref="L18:L23">IF(K$59&gt;0,(K18/K$59)*100,0)</f>
        <v>0</v>
      </c>
    </row>
    <row r="19" spans="2:12" s="85" customFormat="1" ht="13.5" customHeight="1">
      <c r="B19" s="137" t="s">
        <v>68</v>
      </c>
      <c r="C19" s="137"/>
      <c r="D19" s="77"/>
      <c r="E19" s="80"/>
      <c r="F19" s="81">
        <f aca="true" t="shared" si="3" ref="F19:F26">IF(E$6&gt;0,(E19/E$6)*100,0)</f>
        <v>0</v>
      </c>
      <c r="G19" s="82"/>
      <c r="H19" s="137" t="s">
        <v>69</v>
      </c>
      <c r="I19" s="139"/>
      <c r="J19" s="79"/>
      <c r="K19" s="80"/>
      <c r="L19" s="84">
        <f t="shared" si="2"/>
        <v>0</v>
      </c>
    </row>
    <row r="20" spans="1:12" s="78" customFormat="1" ht="13.5" customHeight="1">
      <c r="A20" s="90"/>
      <c r="B20" s="137" t="s">
        <v>70</v>
      </c>
      <c r="C20" s="137"/>
      <c r="D20" s="86"/>
      <c r="E20" s="80"/>
      <c r="F20" s="81">
        <f t="shared" si="3"/>
        <v>0</v>
      </c>
      <c r="G20" s="87"/>
      <c r="H20" s="137" t="s">
        <v>71</v>
      </c>
      <c r="I20" s="139"/>
      <c r="J20" s="79"/>
      <c r="K20" s="80"/>
      <c r="L20" s="84">
        <f t="shared" si="2"/>
        <v>0</v>
      </c>
    </row>
    <row r="21" spans="1:12" s="78" customFormat="1" ht="13.5" customHeight="1">
      <c r="A21" s="25"/>
      <c r="B21" s="137" t="s">
        <v>72</v>
      </c>
      <c r="C21" s="137"/>
      <c r="D21" s="86"/>
      <c r="E21" s="80"/>
      <c r="F21" s="81">
        <f t="shared" si="3"/>
        <v>0</v>
      </c>
      <c r="G21" s="82"/>
      <c r="H21" s="137" t="s">
        <v>73</v>
      </c>
      <c r="I21" s="139"/>
      <c r="J21" s="79"/>
      <c r="K21" s="80"/>
      <c r="L21" s="84">
        <f t="shared" si="2"/>
        <v>0</v>
      </c>
    </row>
    <row r="22" spans="1:12" s="85" customFormat="1" ht="13.5" customHeight="1">
      <c r="A22" s="25"/>
      <c r="B22" s="137" t="s">
        <v>74</v>
      </c>
      <c r="C22" s="137"/>
      <c r="D22" s="86"/>
      <c r="E22" s="80"/>
      <c r="F22" s="81">
        <f t="shared" si="3"/>
        <v>0</v>
      </c>
      <c r="G22" s="82"/>
      <c r="H22" s="137" t="s">
        <v>75</v>
      </c>
      <c r="I22" s="139"/>
      <c r="J22" s="79"/>
      <c r="K22" s="80"/>
      <c r="L22" s="84">
        <f t="shared" si="2"/>
        <v>0</v>
      </c>
    </row>
    <row r="23" spans="1:12" s="85" customFormat="1" ht="13.5" customHeight="1">
      <c r="A23" s="25"/>
      <c r="B23" s="137" t="s">
        <v>76</v>
      </c>
      <c r="C23" s="137"/>
      <c r="D23" s="86"/>
      <c r="E23" s="80"/>
      <c r="F23" s="81">
        <f t="shared" si="3"/>
        <v>0</v>
      </c>
      <c r="G23" s="82"/>
      <c r="H23" s="137" t="s">
        <v>77</v>
      </c>
      <c r="I23" s="139"/>
      <c r="J23" s="79"/>
      <c r="K23" s="80"/>
      <c r="L23" s="84">
        <f t="shared" si="2"/>
        <v>0</v>
      </c>
    </row>
    <row r="24" spans="1:12" s="85" customFormat="1" ht="13.5" customHeight="1">
      <c r="A24" s="25"/>
      <c r="B24" s="137" t="s">
        <v>78</v>
      </c>
      <c r="C24" s="137"/>
      <c r="D24" s="86"/>
      <c r="E24" s="80"/>
      <c r="F24" s="81">
        <f t="shared" si="3"/>
        <v>0</v>
      </c>
      <c r="G24" s="124" t="s">
        <v>79</v>
      </c>
      <c r="H24" s="136"/>
      <c r="I24" s="136"/>
      <c r="J24" s="77"/>
      <c r="K24" s="73">
        <f>SUM(K25:K26)</f>
        <v>0</v>
      </c>
      <c r="L24" s="75">
        <f>SUM(L25:L26)</f>
        <v>0</v>
      </c>
    </row>
    <row r="25" spans="1:12" s="85" customFormat="1" ht="13.5" customHeight="1">
      <c r="A25" s="25"/>
      <c r="B25" s="137" t="s">
        <v>80</v>
      </c>
      <c r="C25" s="137"/>
      <c r="D25" s="86"/>
      <c r="E25" s="80"/>
      <c r="F25" s="81">
        <f t="shared" si="3"/>
        <v>0</v>
      </c>
      <c r="G25" s="82"/>
      <c r="H25" s="137" t="s">
        <v>81</v>
      </c>
      <c r="I25" s="139"/>
      <c r="J25" s="79"/>
      <c r="K25" s="80"/>
      <c r="L25" s="84">
        <f>IF(K$59&gt;0,(K25/K$59)*100,0)</f>
        <v>0</v>
      </c>
    </row>
    <row r="26" spans="1:12" s="85" customFormat="1" ht="13.5" customHeight="1">
      <c r="A26" s="25"/>
      <c r="B26" s="137" t="s">
        <v>82</v>
      </c>
      <c r="C26" s="137"/>
      <c r="D26" s="86"/>
      <c r="E26" s="80"/>
      <c r="F26" s="81">
        <f t="shared" si="3"/>
        <v>0</v>
      </c>
      <c r="G26" s="82"/>
      <c r="H26" s="137" t="s">
        <v>83</v>
      </c>
      <c r="I26" s="139"/>
      <c r="J26" s="79"/>
      <c r="K26" s="80"/>
      <c r="L26" s="84">
        <f>IF(K$59&gt;0,(K26/K$59)*100,0)</f>
        <v>0</v>
      </c>
    </row>
    <row r="27" spans="1:12" s="85" customFormat="1" ht="13.5" customHeight="1">
      <c r="A27" s="136" t="s">
        <v>84</v>
      </c>
      <c r="B27" s="140"/>
      <c r="C27" s="140"/>
      <c r="D27" s="86"/>
      <c r="E27" s="73">
        <f>SUM(E28:E30)</f>
        <v>0</v>
      </c>
      <c r="F27" s="73">
        <f>SUM(F28:F30)</f>
        <v>0</v>
      </c>
      <c r="G27" s="124" t="s">
        <v>85</v>
      </c>
      <c r="H27" s="136"/>
      <c r="I27" s="136"/>
      <c r="J27" s="77"/>
      <c r="K27" s="73">
        <f>K28+K29</f>
        <v>599125.99</v>
      </c>
      <c r="L27" s="75">
        <f>SUM(L28:L29)</f>
        <v>0.03046058874093594</v>
      </c>
    </row>
    <row r="28" spans="1:12" s="85" customFormat="1" ht="13.5" customHeight="1">
      <c r="A28" s="25"/>
      <c r="B28" s="137" t="s">
        <v>20</v>
      </c>
      <c r="C28" s="137"/>
      <c r="D28" s="86"/>
      <c r="E28" s="80"/>
      <c r="F28" s="81">
        <f>IF(E$6&gt;0,(E28/E$6)*100,0)</f>
        <v>0</v>
      </c>
      <c r="G28" s="60"/>
      <c r="H28" s="137" t="s">
        <v>86</v>
      </c>
      <c r="I28" s="139"/>
      <c r="J28" s="77"/>
      <c r="K28" s="80">
        <v>599125.99</v>
      </c>
      <c r="L28" s="84">
        <f>IF(K$59&gt;0,(K28/K$59)*100,0)</f>
        <v>0.03046058874093594</v>
      </c>
    </row>
    <row r="29" spans="2:12" s="78" customFormat="1" ht="13.5" customHeight="1">
      <c r="B29" s="137" t="s">
        <v>87</v>
      </c>
      <c r="C29" s="137"/>
      <c r="D29" s="77"/>
      <c r="E29" s="80"/>
      <c r="F29" s="81">
        <f>IF(E$6&gt;0,(E29/E$6)*100,0)</f>
        <v>0</v>
      </c>
      <c r="G29" s="87"/>
      <c r="H29" s="137" t="s">
        <v>88</v>
      </c>
      <c r="I29" s="139"/>
      <c r="J29" s="79"/>
      <c r="K29" s="80"/>
      <c r="L29" s="84">
        <f>IF(K$59&gt;0,(K29/K$59)*100,0)</f>
        <v>0</v>
      </c>
    </row>
    <row r="30" spans="1:12" s="78" customFormat="1" ht="13.5" customHeight="1">
      <c r="A30" s="25"/>
      <c r="B30" s="137" t="s">
        <v>89</v>
      </c>
      <c r="C30" s="137"/>
      <c r="D30" s="86"/>
      <c r="E30" s="80"/>
      <c r="F30" s="81">
        <f>IF(E$6&gt;0,(E30/E$6)*100,0)</f>
        <v>0</v>
      </c>
      <c r="G30" s="124" t="s">
        <v>90</v>
      </c>
      <c r="H30" s="136"/>
      <c r="I30" s="136"/>
      <c r="J30" s="77"/>
      <c r="K30" s="73">
        <f>SUM(K31:K35)</f>
        <v>1964</v>
      </c>
      <c r="L30" s="75">
        <f>SUM(L31:L35)</f>
        <v>9.985311484684247E-05</v>
      </c>
    </row>
    <row r="31" spans="1:12" s="78" customFormat="1" ht="13.5" customHeight="1">
      <c r="A31" s="136" t="s">
        <v>91</v>
      </c>
      <c r="B31" s="140"/>
      <c r="C31" s="140"/>
      <c r="D31" s="86"/>
      <c r="E31" s="73">
        <f>SUM(E32:E42)</f>
        <v>1808124.46</v>
      </c>
      <c r="F31" s="73">
        <f>SUM(F32:F42)</f>
        <v>0.0919281361312449</v>
      </c>
      <c r="G31" s="87"/>
      <c r="H31" s="137" t="s">
        <v>92</v>
      </c>
      <c r="I31" s="139"/>
      <c r="J31" s="79"/>
      <c r="K31" s="80"/>
      <c r="L31" s="84">
        <f>IF(K$59&gt;0,(K31/K$59)*100,0)</f>
        <v>0</v>
      </c>
    </row>
    <row r="32" spans="1:12" s="78" customFormat="1" ht="13.5" customHeight="1">
      <c r="A32" s="25"/>
      <c r="B32" s="137" t="s">
        <v>21</v>
      </c>
      <c r="C32" s="137"/>
      <c r="D32" s="86"/>
      <c r="E32" s="80">
        <v>1627945.38</v>
      </c>
      <c r="F32" s="81">
        <f aca="true" t="shared" si="4" ref="F32:F42">IF(E$6&gt;0,(E32/E$6)*100,0)</f>
        <v>0.08276752392745752</v>
      </c>
      <c r="G32" s="87"/>
      <c r="H32" s="137" t="s">
        <v>93</v>
      </c>
      <c r="I32" s="139"/>
      <c r="J32" s="79"/>
      <c r="K32" s="80">
        <v>1964</v>
      </c>
      <c r="L32" s="84">
        <f>IF(K$59&gt;0,(K32/K$59)*100,0)</f>
        <v>9.985311484684247E-05</v>
      </c>
    </row>
    <row r="33" spans="2:12" s="78" customFormat="1" ht="13.5" customHeight="1">
      <c r="B33" s="137" t="s">
        <v>22</v>
      </c>
      <c r="C33" s="137"/>
      <c r="D33" s="77"/>
      <c r="E33" s="80"/>
      <c r="F33" s="81">
        <f t="shared" si="4"/>
        <v>0</v>
      </c>
      <c r="G33" s="87"/>
      <c r="H33" s="137" t="s">
        <v>94</v>
      </c>
      <c r="I33" s="139"/>
      <c r="J33" s="79"/>
      <c r="K33" s="80"/>
      <c r="L33" s="84">
        <f>IF(K$59&gt;0,(K33/K$59)*100,0)</f>
        <v>0</v>
      </c>
    </row>
    <row r="34" spans="1:12" s="85" customFormat="1" ht="13.5" customHeight="1">
      <c r="A34" s="25"/>
      <c r="B34" s="137" t="s">
        <v>95</v>
      </c>
      <c r="C34" s="137"/>
      <c r="D34" s="86"/>
      <c r="E34" s="80">
        <v>180179.08</v>
      </c>
      <c r="F34" s="81">
        <f t="shared" si="4"/>
        <v>0.00916061220378738</v>
      </c>
      <c r="G34" s="82"/>
      <c r="H34" s="137" t="s">
        <v>96</v>
      </c>
      <c r="I34" s="139"/>
      <c r="J34" s="79"/>
      <c r="K34" s="80"/>
      <c r="L34" s="84">
        <f>IF(K$59&gt;0,(K34/K$59)*100,0)</f>
        <v>0</v>
      </c>
    </row>
    <row r="35" spans="1:12" s="85" customFormat="1" ht="13.5" customHeight="1">
      <c r="A35" s="25"/>
      <c r="B35" s="137" t="s">
        <v>23</v>
      </c>
      <c r="C35" s="137"/>
      <c r="D35" s="86"/>
      <c r="E35" s="80"/>
      <c r="F35" s="81">
        <f t="shared" si="4"/>
        <v>0</v>
      </c>
      <c r="G35" s="82"/>
      <c r="H35" s="137" t="s">
        <v>97</v>
      </c>
      <c r="I35" s="139"/>
      <c r="J35" s="79"/>
      <c r="K35" s="80"/>
      <c r="L35" s="84">
        <f>IF(K$59&gt;0,(K35/K$59)*100,0)</f>
        <v>0</v>
      </c>
    </row>
    <row r="36" spans="1:12" s="85" customFormat="1" ht="13.5" customHeight="1">
      <c r="A36" s="25"/>
      <c r="B36" s="137" t="s">
        <v>24</v>
      </c>
      <c r="C36" s="137"/>
      <c r="D36" s="86"/>
      <c r="E36" s="80"/>
      <c r="F36" s="81">
        <f t="shared" si="4"/>
        <v>0</v>
      </c>
      <c r="G36" s="87"/>
      <c r="H36" s="137"/>
      <c r="I36" s="139"/>
      <c r="J36" s="79"/>
      <c r="K36" s="81"/>
      <c r="L36" s="84"/>
    </row>
    <row r="37" spans="1:12" s="85" customFormat="1" ht="13.5" customHeight="1">
      <c r="A37" s="25"/>
      <c r="B37" s="137" t="s">
        <v>25</v>
      </c>
      <c r="C37" s="137"/>
      <c r="D37" s="86"/>
      <c r="E37" s="80"/>
      <c r="F37" s="81">
        <f t="shared" si="4"/>
        <v>0</v>
      </c>
      <c r="G37" s="82"/>
      <c r="H37" s="141" t="s">
        <v>98</v>
      </c>
      <c r="I37" s="142"/>
      <c r="J37" s="91"/>
      <c r="K37" s="73">
        <f>K38+K41+K43+K47+K54+K56</f>
        <v>1887232157.03</v>
      </c>
      <c r="L37" s="75">
        <f>L38+L41+L43+L47+L54+L56</f>
        <v>95.95010657768368</v>
      </c>
    </row>
    <row r="38" spans="1:12" s="85" customFormat="1" ht="13.5" customHeight="1">
      <c r="A38" s="25"/>
      <c r="B38" s="137" t="s">
        <v>99</v>
      </c>
      <c r="C38" s="137"/>
      <c r="D38" s="86"/>
      <c r="E38" s="80"/>
      <c r="F38" s="81">
        <f t="shared" si="4"/>
        <v>0</v>
      </c>
      <c r="G38" s="124" t="s">
        <v>100</v>
      </c>
      <c r="H38" s="136"/>
      <c r="I38" s="136"/>
      <c r="J38" s="77"/>
      <c r="K38" s="73">
        <f>SUM(K39:K40)</f>
        <v>1545600000</v>
      </c>
      <c r="L38" s="75">
        <f>SUM(L39:L40)</f>
        <v>78.58094414830943</v>
      </c>
    </row>
    <row r="39" spans="1:12" s="85" customFormat="1" ht="13.5" customHeight="1">
      <c r="A39" s="25"/>
      <c r="B39" s="137" t="s">
        <v>101</v>
      </c>
      <c r="C39" s="137"/>
      <c r="D39" s="86"/>
      <c r="E39" s="80"/>
      <c r="F39" s="81">
        <f t="shared" si="4"/>
        <v>0</v>
      </c>
      <c r="G39" s="88"/>
      <c r="H39" s="137" t="s">
        <v>100</v>
      </c>
      <c r="I39" s="139"/>
      <c r="J39" s="79"/>
      <c r="K39" s="80">
        <v>1545600000</v>
      </c>
      <c r="L39" s="84">
        <f>IF(K$59&gt;0,(K39/K$59)*100,0)</f>
        <v>78.58094414830943</v>
      </c>
    </row>
    <row r="40" spans="1:12" s="85" customFormat="1" ht="13.5" customHeight="1">
      <c r="A40" s="25"/>
      <c r="B40" s="137" t="s">
        <v>102</v>
      </c>
      <c r="C40" s="137"/>
      <c r="D40" s="86"/>
      <c r="E40" s="80"/>
      <c r="F40" s="81">
        <f t="shared" si="4"/>
        <v>0</v>
      </c>
      <c r="G40" s="87"/>
      <c r="H40" s="137" t="s">
        <v>103</v>
      </c>
      <c r="I40" s="139"/>
      <c r="J40" s="79"/>
      <c r="K40" s="80"/>
      <c r="L40" s="84">
        <f>IF(K$59&gt;0,(K40/K$59)*100,0)</f>
        <v>0</v>
      </c>
    </row>
    <row r="41" spans="1:12" s="85" customFormat="1" ht="13.5" customHeight="1">
      <c r="A41" s="25"/>
      <c r="B41" s="137" t="s">
        <v>104</v>
      </c>
      <c r="C41" s="137"/>
      <c r="D41" s="86"/>
      <c r="E41" s="80"/>
      <c r="F41" s="81">
        <f t="shared" si="4"/>
        <v>0</v>
      </c>
      <c r="G41" s="124" t="s">
        <v>105</v>
      </c>
      <c r="H41" s="136"/>
      <c r="I41" s="136"/>
      <c r="J41" s="77"/>
      <c r="K41" s="73">
        <f>K42</f>
        <v>5316273</v>
      </c>
      <c r="L41" s="75">
        <f>L42</f>
        <v>0.27028840042065566</v>
      </c>
    </row>
    <row r="42" spans="1:12" s="85" customFormat="1" ht="13.5" customHeight="1">
      <c r="A42" s="25"/>
      <c r="B42" s="137" t="s">
        <v>106</v>
      </c>
      <c r="C42" s="137"/>
      <c r="D42" s="86"/>
      <c r="E42" s="80"/>
      <c r="F42" s="81">
        <f t="shared" si="4"/>
        <v>0</v>
      </c>
      <c r="G42" s="88"/>
      <c r="H42" s="137" t="s">
        <v>105</v>
      </c>
      <c r="I42" s="137"/>
      <c r="J42" s="86"/>
      <c r="K42" s="80">
        <v>5316273</v>
      </c>
      <c r="L42" s="84">
        <f>IF(K$59&gt;0,(K42/K$59)*100,0)</f>
        <v>0.27028840042065566</v>
      </c>
    </row>
    <row r="43" spans="1:16" s="85" customFormat="1" ht="13.5" customHeight="1">
      <c r="A43" s="136" t="s">
        <v>107</v>
      </c>
      <c r="B43" s="140"/>
      <c r="C43" s="140"/>
      <c r="D43" s="86"/>
      <c r="E43" s="73">
        <f>SUM(E44:E45)</f>
        <v>0</v>
      </c>
      <c r="F43" s="73">
        <f>SUM(F44:F45)</f>
        <v>0</v>
      </c>
      <c r="G43" s="124" t="s">
        <v>108</v>
      </c>
      <c r="H43" s="136"/>
      <c r="I43" s="136"/>
      <c r="J43" s="77"/>
      <c r="K43" s="73">
        <f>SUM(K44:K46)</f>
        <v>355569191.88999987</v>
      </c>
      <c r="L43" s="75">
        <f>SUM(L44:L46)</f>
        <v>18.077745088488328</v>
      </c>
      <c r="M43" s="90"/>
      <c r="N43" s="83"/>
      <c r="O43" s="53"/>
      <c r="P43" s="92"/>
    </row>
    <row r="44" spans="1:16" s="85" customFormat="1" ht="13.5" customHeight="1">
      <c r="A44" s="25"/>
      <c r="B44" s="137" t="s">
        <v>109</v>
      </c>
      <c r="C44" s="137"/>
      <c r="D44" s="86"/>
      <c r="E44" s="80"/>
      <c r="F44" s="81">
        <f>IF(E$6&gt;0,(E44/E$6)*100,0)</f>
        <v>0</v>
      </c>
      <c r="G44" s="93"/>
      <c r="H44" s="137" t="s">
        <v>110</v>
      </c>
      <c r="I44" s="137"/>
      <c r="J44" s="86"/>
      <c r="K44" s="80"/>
      <c r="L44" s="84">
        <f>IF(K$59&gt;0,(K44/K$59)*100,0)</f>
        <v>0</v>
      </c>
      <c r="M44" s="90"/>
      <c r="N44" s="83"/>
      <c r="O44" s="53"/>
      <c r="P44" s="92"/>
    </row>
    <row r="45" spans="2:16" s="85" customFormat="1" ht="13.5" customHeight="1">
      <c r="B45" s="137" t="s">
        <v>111</v>
      </c>
      <c r="C45" s="137"/>
      <c r="D45" s="77"/>
      <c r="E45" s="80"/>
      <c r="F45" s="81">
        <f>IF(E$6&gt;0,(E45/E$6)*100,0)</f>
        <v>0</v>
      </c>
      <c r="G45" s="88"/>
      <c r="H45" s="137" t="s">
        <v>112</v>
      </c>
      <c r="I45" s="137"/>
      <c r="J45" s="86"/>
      <c r="K45" s="80">
        <v>2711311550.68</v>
      </c>
      <c r="L45" s="84">
        <f>IF(K$59&gt;0,(K45/K$59)*100,0)</f>
        <v>137.8477106189514</v>
      </c>
      <c r="M45" s="90"/>
      <c r="N45" s="83"/>
      <c r="O45" s="53"/>
      <c r="P45" s="92"/>
    </row>
    <row r="46" spans="1:16" s="78" customFormat="1" ht="13.5" customHeight="1">
      <c r="A46" s="136" t="s">
        <v>113</v>
      </c>
      <c r="B46" s="140"/>
      <c r="C46" s="140"/>
      <c r="D46" s="86"/>
      <c r="E46" s="73">
        <f>SUM(E47:E48)</f>
        <v>0</v>
      </c>
      <c r="F46" s="73">
        <f>SUM(F47)</f>
        <v>0</v>
      </c>
      <c r="G46" s="82"/>
      <c r="H46" s="137" t="s">
        <v>114</v>
      </c>
      <c r="I46" s="139"/>
      <c r="J46" s="79"/>
      <c r="K46" s="80">
        <v>-2355742358.79</v>
      </c>
      <c r="L46" s="84">
        <f>IF(K$59&gt;0,(K46/K$59)*100,0)</f>
        <v>-119.76996553046307</v>
      </c>
      <c r="M46" s="90"/>
      <c r="N46" s="83"/>
      <c r="O46" s="53"/>
      <c r="P46" s="92"/>
    </row>
    <row r="47" spans="1:16" s="78" customFormat="1" ht="13.5" customHeight="1">
      <c r="A47" s="25"/>
      <c r="B47" s="137" t="s">
        <v>26</v>
      </c>
      <c r="C47" s="137"/>
      <c r="D47" s="86"/>
      <c r="E47" s="80"/>
      <c r="F47" s="81">
        <f>IF(E$6&gt;0,(E47/E$6)*100,0)</f>
        <v>0</v>
      </c>
      <c r="G47" s="124" t="s">
        <v>115</v>
      </c>
      <c r="H47" s="136"/>
      <c r="I47" s="136"/>
      <c r="J47" s="77"/>
      <c r="K47" s="73">
        <f>SUM(K48:K53)</f>
        <v>371692.14</v>
      </c>
      <c r="L47" s="75">
        <f>SUM(L48:L53)</f>
        <v>0.018897463311144936</v>
      </c>
      <c r="M47" s="90"/>
      <c r="N47" s="83"/>
      <c r="O47" s="53"/>
      <c r="P47" s="92"/>
    </row>
    <row r="48" spans="1:16" s="85" customFormat="1" ht="13.5" customHeight="1">
      <c r="A48" s="25"/>
      <c r="B48" s="137" t="s">
        <v>116</v>
      </c>
      <c r="C48" s="137"/>
      <c r="D48" s="77"/>
      <c r="E48" s="161"/>
      <c r="F48" s="73"/>
      <c r="G48" s="93"/>
      <c r="H48" s="137" t="s">
        <v>117</v>
      </c>
      <c r="I48" s="137"/>
      <c r="J48" s="86"/>
      <c r="K48" s="80"/>
      <c r="L48" s="84">
        <f aca="true" t="shared" si="5" ref="L48:L53">IF(K$59&gt;0,(K48/K$59)*100,0)</f>
        <v>0</v>
      </c>
      <c r="M48" s="90"/>
      <c r="N48" s="83"/>
      <c r="O48" s="53"/>
      <c r="P48" s="92"/>
    </row>
    <row r="49" spans="1:16" s="85" customFormat="1" ht="14.25" customHeight="1">
      <c r="A49" s="136" t="s">
        <v>118</v>
      </c>
      <c r="B49" s="140"/>
      <c r="C49" s="140"/>
      <c r="D49" s="86"/>
      <c r="E49" s="73">
        <f>SUM(E50:E54)</f>
        <v>1377219</v>
      </c>
      <c r="F49" s="73">
        <f>IF(E$6&gt;0,(E49/E$6)*100,0)</f>
        <v>0.07002016648485414</v>
      </c>
      <c r="G49" s="93"/>
      <c r="H49" s="137" t="s">
        <v>27</v>
      </c>
      <c r="I49" s="137"/>
      <c r="J49" s="86"/>
      <c r="K49" s="80"/>
      <c r="L49" s="84">
        <f t="shared" si="5"/>
        <v>0</v>
      </c>
      <c r="M49" s="90"/>
      <c r="N49" s="83"/>
      <c r="O49" s="53"/>
      <c r="P49" s="92"/>
    </row>
    <row r="50" spans="1:16" s="95" customFormat="1" ht="13.5" customHeight="1">
      <c r="A50" s="25"/>
      <c r="B50" s="137" t="s">
        <v>119</v>
      </c>
      <c r="C50" s="137"/>
      <c r="D50" s="77"/>
      <c r="E50" s="80"/>
      <c r="F50" s="81">
        <f>IF(E$6&gt;0,(E50/E$6)*100,0)</f>
        <v>0</v>
      </c>
      <c r="G50" s="94"/>
      <c r="H50" s="137" t="s">
        <v>120</v>
      </c>
      <c r="I50" s="137"/>
      <c r="J50" s="86"/>
      <c r="K50" s="80"/>
      <c r="L50" s="84">
        <f t="shared" si="5"/>
        <v>0</v>
      </c>
      <c r="M50" s="90"/>
      <c r="N50" s="83"/>
      <c r="O50" s="53"/>
      <c r="P50" s="92"/>
    </row>
    <row r="51" spans="1:12" s="97" customFormat="1" ht="13.5" customHeight="1">
      <c r="A51" s="95"/>
      <c r="B51" s="137" t="s">
        <v>28</v>
      </c>
      <c r="C51" s="137"/>
      <c r="D51" s="86"/>
      <c r="E51" s="80">
        <v>1377219</v>
      </c>
      <c r="F51" s="81">
        <f>IF(E$6&gt;0,(E51/E$6)*100,0)</f>
        <v>0.07002016648485414</v>
      </c>
      <c r="G51" s="93"/>
      <c r="H51" s="138" t="s">
        <v>121</v>
      </c>
      <c r="I51" s="138"/>
      <c r="J51" s="96"/>
      <c r="K51" s="80"/>
      <c r="L51" s="84">
        <f t="shared" si="5"/>
        <v>0</v>
      </c>
    </row>
    <row r="52" spans="1:12" s="98" customFormat="1" ht="13.5" customHeight="1">
      <c r="A52" s="25"/>
      <c r="B52" s="137" t="s">
        <v>122</v>
      </c>
      <c r="C52" s="137"/>
      <c r="D52" s="86"/>
      <c r="E52" s="80"/>
      <c r="F52" s="81">
        <f>IF(E$6&gt;0,(E52/E$6)*100,0)</f>
        <v>0</v>
      </c>
      <c r="H52" s="138" t="s">
        <v>123</v>
      </c>
      <c r="I52" s="138"/>
      <c r="J52" s="77"/>
      <c r="K52" s="161">
        <v>371692.14</v>
      </c>
      <c r="L52" s="84">
        <f t="shared" si="5"/>
        <v>0.018897463311144936</v>
      </c>
    </row>
    <row r="53" spans="1:12" s="98" customFormat="1" ht="13.5" customHeight="1">
      <c r="A53" s="25"/>
      <c r="B53" s="137" t="s">
        <v>124</v>
      </c>
      <c r="C53" s="137"/>
      <c r="D53" s="86"/>
      <c r="E53" s="80"/>
      <c r="F53" s="81">
        <f>IF(E$6&gt;0,(E53/E$6)*100,0)</f>
        <v>0</v>
      </c>
      <c r="G53" s="93"/>
      <c r="H53" s="138" t="s">
        <v>125</v>
      </c>
      <c r="I53" s="138"/>
      <c r="J53" s="86"/>
      <c r="K53" s="80"/>
      <c r="L53" s="84">
        <f t="shared" si="5"/>
        <v>0</v>
      </c>
    </row>
    <row r="54" spans="1:12" s="98" customFormat="1" ht="15" customHeight="1">
      <c r="A54" s="25"/>
      <c r="B54" s="137" t="s">
        <v>126</v>
      </c>
      <c r="C54" s="139"/>
      <c r="D54" s="86"/>
      <c r="E54" s="80"/>
      <c r="F54" s="81"/>
      <c r="G54" s="124" t="s">
        <v>127</v>
      </c>
      <c r="H54" s="136"/>
      <c r="I54" s="136"/>
      <c r="J54" s="77"/>
      <c r="K54" s="73">
        <f>K55</f>
        <v>-19625000</v>
      </c>
      <c r="L54" s="75">
        <f>L55</f>
        <v>-0.9977685228458674</v>
      </c>
    </row>
    <row r="55" spans="1:12" s="98" customFormat="1" ht="13.5" customHeight="1">
      <c r="A55" s="25"/>
      <c r="D55" s="79"/>
      <c r="E55" s="81"/>
      <c r="F55" s="81"/>
      <c r="G55" s="99"/>
      <c r="H55" s="137" t="s">
        <v>127</v>
      </c>
      <c r="I55" s="137"/>
      <c r="J55" s="86"/>
      <c r="K55" s="80">
        <v>-19625000</v>
      </c>
      <c r="L55" s="84">
        <f>IF(K$59&gt;0,(K55/K$59)*100,0)</f>
        <v>-0.9977685228458674</v>
      </c>
    </row>
    <row r="56" spans="1:12" s="98" customFormat="1" ht="13.5" customHeight="1">
      <c r="A56" s="25"/>
      <c r="D56" s="79"/>
      <c r="E56" s="81"/>
      <c r="F56" s="81"/>
      <c r="G56" s="124" t="s">
        <v>128</v>
      </c>
      <c r="H56" s="136"/>
      <c r="I56" s="136"/>
      <c r="J56" s="86"/>
      <c r="K56" s="73">
        <f>K57</f>
        <v>0</v>
      </c>
      <c r="L56" s="75">
        <f>L57</f>
        <v>0</v>
      </c>
    </row>
    <row r="57" spans="1:12" s="98" customFormat="1" ht="13.5" customHeight="1">
      <c r="A57" s="25"/>
      <c r="D57" s="79"/>
      <c r="E57" s="81"/>
      <c r="F57" s="81"/>
      <c r="G57" s="99"/>
      <c r="H57" s="137" t="s">
        <v>128</v>
      </c>
      <c r="I57" s="137"/>
      <c r="J57" s="86"/>
      <c r="K57" s="80"/>
      <c r="L57" s="84">
        <f>IF(K$59&gt;0,(K57/K$59)*100,0)</f>
        <v>0</v>
      </c>
    </row>
    <row r="58" spans="1:12" s="98" customFormat="1" ht="13.5" customHeight="1">
      <c r="A58" s="25"/>
      <c r="D58" s="79"/>
      <c r="E58" s="81"/>
      <c r="F58" s="81"/>
      <c r="G58" s="60"/>
      <c r="H58" s="100"/>
      <c r="I58" s="100"/>
      <c r="J58" s="101"/>
      <c r="K58" s="81"/>
      <c r="L58" s="84"/>
    </row>
    <row r="59" spans="1:12" s="109" customFormat="1" ht="15.75" customHeight="1">
      <c r="A59" s="102"/>
      <c r="B59" s="103" t="s">
        <v>29</v>
      </c>
      <c r="C59" s="104"/>
      <c r="D59" s="162"/>
      <c r="E59" s="106">
        <f>E6</f>
        <v>1966889068.02</v>
      </c>
      <c r="F59" s="106">
        <f>F6</f>
        <v>100</v>
      </c>
      <c r="G59" s="107"/>
      <c r="H59" s="103" t="s">
        <v>29</v>
      </c>
      <c r="I59" s="104"/>
      <c r="J59" s="105"/>
      <c r="K59" s="106">
        <f>K6+K37</f>
        <v>1966889068.02</v>
      </c>
      <c r="L59" s="108">
        <f>L6+L37</f>
        <v>99.99999999999997</v>
      </c>
    </row>
    <row r="60" spans="1:12" s="112" customFormat="1" ht="15" customHeight="1">
      <c r="A60" s="163" t="s">
        <v>129</v>
      </c>
      <c r="B60" s="163"/>
      <c r="C60" s="163"/>
      <c r="D60" s="110"/>
      <c r="E60" s="164"/>
      <c r="F60" s="111"/>
      <c r="G60" s="95"/>
      <c r="H60" s="95"/>
      <c r="I60" s="85"/>
      <c r="J60" s="85"/>
      <c r="K60" s="85"/>
      <c r="L60" s="85"/>
    </row>
    <row r="61" spans="1:12" s="112" customFormat="1" ht="12.75" customHeight="1">
      <c r="A61" s="113"/>
      <c r="E61" s="114"/>
      <c r="F61" s="114"/>
      <c r="G61" s="78"/>
      <c r="H61" s="78"/>
      <c r="I61" s="78"/>
      <c r="J61" s="78"/>
      <c r="K61" s="78"/>
      <c r="L61" s="78"/>
    </row>
    <row r="62" spans="1:12" s="112" customFormat="1" ht="12.75" customHeight="1">
      <c r="A62" s="115"/>
      <c r="B62" s="33"/>
      <c r="E62" s="116"/>
      <c r="F62" s="116"/>
      <c r="G62" s="85"/>
      <c r="H62" s="85"/>
      <c r="I62" s="85"/>
      <c r="J62" s="85"/>
      <c r="K62" s="85"/>
      <c r="L62" s="85"/>
    </row>
    <row r="63" spans="1:12" s="42" customFormat="1" ht="16.5" customHeight="1">
      <c r="A63" s="115"/>
      <c r="B63" s="33"/>
      <c r="C63" s="112"/>
      <c r="D63" s="112"/>
      <c r="E63" s="116"/>
      <c r="F63" s="116"/>
      <c r="G63" s="95"/>
      <c r="H63" s="95"/>
      <c r="I63" s="95"/>
      <c r="J63" s="95"/>
      <c r="K63" s="95"/>
      <c r="L63" s="95"/>
    </row>
    <row r="64" spans="1:12" s="117" customFormat="1" ht="26.25" customHeight="1">
      <c r="A64" s="115"/>
      <c r="B64" s="33"/>
      <c r="C64" s="112"/>
      <c r="D64" s="112"/>
      <c r="E64" s="116"/>
      <c r="F64" s="116"/>
      <c r="G64" s="51"/>
      <c r="H64" s="51"/>
      <c r="I64" s="51"/>
      <c r="J64" s="51"/>
      <c r="K64" s="51"/>
      <c r="L64" s="51"/>
    </row>
    <row r="65" spans="1:12" s="119" customFormat="1" ht="18" customHeight="1">
      <c r="A65" s="115"/>
      <c r="B65" s="33"/>
      <c r="C65" s="112"/>
      <c r="D65" s="112"/>
      <c r="E65" s="116"/>
      <c r="F65" s="116"/>
      <c r="G65" s="118"/>
      <c r="H65" s="118"/>
      <c r="I65" s="118"/>
      <c r="J65" s="118"/>
      <c r="K65" s="118"/>
      <c r="L65" s="118"/>
    </row>
    <row r="66" spans="1:12" s="16" customFormat="1" ht="27" customHeight="1">
      <c r="A66" s="115"/>
      <c r="B66" s="33"/>
      <c r="C66" s="112"/>
      <c r="D66" s="112"/>
      <c r="E66" s="116"/>
      <c r="F66" s="116"/>
      <c r="G66" s="120"/>
      <c r="H66" s="120"/>
      <c r="I66" s="120"/>
      <c r="J66" s="120"/>
      <c r="K66" s="120"/>
      <c r="L66" s="120"/>
    </row>
    <row r="67" spans="1:12" s="68" customFormat="1" ht="21.75" customHeight="1">
      <c r="A67" s="115"/>
      <c r="B67" s="33"/>
      <c r="C67" s="112"/>
      <c r="D67" s="112"/>
      <c r="E67" s="116"/>
      <c r="F67" s="116"/>
      <c r="G67" s="33"/>
      <c r="H67" s="33"/>
      <c r="I67" s="33"/>
      <c r="J67" s="33"/>
      <c r="K67" s="33"/>
      <c r="L67" s="33"/>
    </row>
    <row r="68" spans="1:12" s="70" customFormat="1" ht="33" customHeight="1">
      <c r="A68" s="115"/>
      <c r="B68" s="33"/>
      <c r="C68" s="112"/>
      <c r="D68" s="112"/>
      <c r="E68" s="116"/>
      <c r="F68" s="116"/>
      <c r="G68" s="97"/>
      <c r="H68" s="97"/>
      <c r="I68" s="97"/>
      <c r="J68" s="97"/>
      <c r="K68" s="97"/>
      <c r="L68" s="97"/>
    </row>
    <row r="69" spans="1:12" s="70" customFormat="1" ht="6.75" customHeight="1">
      <c r="A69" s="115"/>
      <c r="B69" s="33"/>
      <c r="C69" s="112"/>
      <c r="D69" s="112"/>
      <c r="E69" s="116"/>
      <c r="F69" s="116"/>
      <c r="G69" s="98"/>
      <c r="H69" s="98"/>
      <c r="I69" s="98"/>
      <c r="J69" s="98"/>
      <c r="K69" s="98"/>
      <c r="L69" s="98"/>
    </row>
    <row r="70" spans="1:12" s="76" customFormat="1" ht="15" customHeight="1">
      <c r="A70" s="115"/>
      <c r="B70" s="33"/>
      <c r="C70" s="112"/>
      <c r="D70" s="112"/>
      <c r="E70" s="116"/>
      <c r="F70" s="116"/>
      <c r="G70" s="98"/>
      <c r="H70" s="98"/>
      <c r="I70" s="98"/>
      <c r="J70" s="98"/>
      <c r="K70" s="98"/>
      <c r="L70" s="98"/>
    </row>
    <row r="71" spans="7:12" ht="7.5" customHeight="1">
      <c r="G71" s="98"/>
      <c r="H71" s="98"/>
      <c r="I71" s="98"/>
      <c r="J71" s="98"/>
      <c r="K71" s="98"/>
      <c r="L71" s="98"/>
    </row>
    <row r="72" spans="7:12" ht="19.5" customHeight="1">
      <c r="G72" s="98"/>
      <c r="H72" s="98"/>
      <c r="I72" s="98"/>
      <c r="J72" s="98"/>
      <c r="K72" s="98"/>
      <c r="L72" s="98"/>
    </row>
    <row r="73" spans="7:12" ht="19.5" customHeight="1">
      <c r="G73" s="76"/>
      <c r="H73" s="76"/>
      <c r="I73" s="76"/>
      <c r="J73" s="76"/>
      <c r="K73" s="76"/>
      <c r="L73" s="76"/>
    </row>
    <row r="74" spans="7:12" ht="19.5" customHeight="1">
      <c r="G74" s="109"/>
      <c r="H74" s="109"/>
      <c r="I74" s="109"/>
      <c r="J74" s="109"/>
      <c r="K74" s="109"/>
      <c r="L74" s="109"/>
    </row>
    <row r="75" spans="7:12" ht="19.5" customHeight="1">
      <c r="G75" s="112"/>
      <c r="H75" s="112"/>
      <c r="I75" s="112"/>
      <c r="J75" s="112"/>
      <c r="K75" s="112"/>
      <c r="L75" s="112"/>
    </row>
    <row r="76" spans="7:12" ht="19.5" customHeight="1">
      <c r="G76" s="112"/>
      <c r="H76" s="112"/>
      <c r="I76" s="112"/>
      <c r="J76" s="112"/>
      <c r="K76" s="112"/>
      <c r="L76" s="112"/>
    </row>
    <row r="77" spans="7:12" ht="19.5" customHeight="1">
      <c r="G77" s="112"/>
      <c r="H77" s="112"/>
      <c r="I77" s="112"/>
      <c r="J77" s="112"/>
      <c r="K77" s="112"/>
      <c r="L77" s="112"/>
    </row>
    <row r="78" spans="7:12" ht="19.5" customHeight="1">
      <c r="G78" s="112"/>
      <c r="H78" s="112"/>
      <c r="I78" s="112"/>
      <c r="J78" s="112"/>
      <c r="K78" s="112"/>
      <c r="L78" s="112"/>
    </row>
    <row r="79" spans="7:12" ht="19.5" customHeight="1">
      <c r="G79" s="112"/>
      <c r="H79" s="112"/>
      <c r="I79" s="112"/>
      <c r="J79" s="112"/>
      <c r="K79" s="112"/>
      <c r="L79" s="112"/>
    </row>
    <row r="80" spans="7:12" ht="19.5" customHeight="1">
      <c r="G80" s="42"/>
      <c r="H80" s="42"/>
      <c r="I80" s="42"/>
      <c r="J80" s="42"/>
      <c r="K80" s="42"/>
      <c r="L80" s="42"/>
    </row>
    <row r="81" spans="7:12" ht="19.5" customHeight="1">
      <c r="G81" s="117"/>
      <c r="H81" s="117"/>
      <c r="I81" s="117"/>
      <c r="J81" s="117"/>
      <c r="K81" s="117"/>
      <c r="L81" s="117"/>
    </row>
    <row r="82" spans="7:12" ht="19.5" customHeight="1">
      <c r="G82" s="119"/>
      <c r="H82" s="119"/>
      <c r="I82" s="119"/>
      <c r="J82" s="119"/>
      <c r="K82" s="119"/>
      <c r="L82" s="119"/>
    </row>
    <row r="83" spans="7:12" ht="19.5" customHeight="1">
      <c r="G83" s="16"/>
      <c r="H83" s="16"/>
      <c r="I83" s="16"/>
      <c r="J83" s="16"/>
      <c r="K83" s="16"/>
      <c r="L83" s="16"/>
    </row>
    <row r="84" spans="7:12" ht="19.5" customHeight="1">
      <c r="G84" s="68"/>
      <c r="H84" s="68"/>
      <c r="I84" s="68"/>
      <c r="J84" s="68"/>
      <c r="K84" s="68"/>
      <c r="L84" s="68"/>
    </row>
    <row r="85" spans="7:12" ht="19.5" customHeight="1">
      <c r="G85" s="70"/>
      <c r="H85" s="70"/>
      <c r="I85" s="70"/>
      <c r="J85" s="70"/>
      <c r="K85" s="70"/>
      <c r="L85" s="70"/>
    </row>
    <row r="86" spans="7:12" ht="19.5" customHeight="1">
      <c r="G86" s="70"/>
      <c r="H86" s="70"/>
      <c r="I86" s="70"/>
      <c r="J86" s="70"/>
      <c r="K86" s="70"/>
      <c r="L86" s="70"/>
    </row>
    <row r="87" spans="7:12" ht="19.5" customHeight="1">
      <c r="G87" s="76"/>
      <c r="H87" s="76"/>
      <c r="I87" s="76"/>
      <c r="J87" s="76"/>
      <c r="K87" s="76"/>
      <c r="L87" s="7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09" customFormat="1" ht="25.5" customHeight="1">
      <c r="A99" s="115"/>
      <c r="B99" s="33"/>
      <c r="C99" s="112"/>
      <c r="D99" s="112"/>
      <c r="E99" s="116"/>
      <c r="F99" s="116"/>
      <c r="G99" s="121"/>
      <c r="H99" s="121"/>
      <c r="I99" s="121"/>
      <c r="J99" s="121"/>
      <c r="K99" s="121"/>
      <c r="L99" s="121"/>
    </row>
    <row r="116" spans="7:12" ht="16.5">
      <c r="G116" s="109"/>
      <c r="H116" s="109"/>
      <c r="I116" s="109"/>
      <c r="J116" s="109"/>
      <c r="K116" s="109"/>
      <c r="L116" s="109"/>
    </row>
  </sheetData>
  <sheetProtection/>
  <mergeCells count="105">
    <mergeCell ref="H57:I57"/>
    <mergeCell ref="H48:I48"/>
    <mergeCell ref="H49:I49"/>
    <mergeCell ref="H50:I50"/>
    <mergeCell ref="G56:I56"/>
    <mergeCell ref="B53:C53"/>
    <mergeCell ref="B54:C54"/>
    <mergeCell ref="B51:C51"/>
    <mergeCell ref="H18:I18"/>
    <mergeCell ref="H19:I19"/>
    <mergeCell ref="H20:I20"/>
    <mergeCell ref="H21:I21"/>
    <mergeCell ref="H14:I14"/>
    <mergeCell ref="H15:I15"/>
    <mergeCell ref="H16:I16"/>
    <mergeCell ref="G17:I17"/>
    <mergeCell ref="H51:I51"/>
    <mergeCell ref="G54:I54"/>
    <mergeCell ref="H55:I55"/>
    <mergeCell ref="B52:C52"/>
    <mergeCell ref="H52:I52"/>
    <mergeCell ref="H53:I53"/>
    <mergeCell ref="B50:C50"/>
    <mergeCell ref="A49:C49"/>
    <mergeCell ref="A46:C46"/>
    <mergeCell ref="B45:C45"/>
    <mergeCell ref="B48:C48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40:C40"/>
    <mergeCell ref="B42:C42"/>
    <mergeCell ref="H40:I40"/>
    <mergeCell ref="G41:I41"/>
    <mergeCell ref="B39:C39"/>
    <mergeCell ref="B37:C37"/>
    <mergeCell ref="H37:I37"/>
    <mergeCell ref="G38:I38"/>
    <mergeCell ref="H39:I39"/>
    <mergeCell ref="B36:C36"/>
    <mergeCell ref="B38:C38"/>
    <mergeCell ref="H35:I35"/>
    <mergeCell ref="H36:I36"/>
    <mergeCell ref="A27:C27"/>
    <mergeCell ref="B28:C28"/>
    <mergeCell ref="B26:C26"/>
    <mergeCell ref="H26:I26"/>
    <mergeCell ref="G27:I27"/>
    <mergeCell ref="H28:I28"/>
    <mergeCell ref="B24:C24"/>
    <mergeCell ref="B25:C25"/>
    <mergeCell ref="G24:I24"/>
    <mergeCell ref="H25:I25"/>
    <mergeCell ref="B22:C22"/>
    <mergeCell ref="B20:C20"/>
    <mergeCell ref="B23:C23"/>
    <mergeCell ref="H22:I22"/>
    <mergeCell ref="H23:I23"/>
    <mergeCell ref="B19:C19"/>
    <mergeCell ref="B21:C21"/>
    <mergeCell ref="B14:C14"/>
    <mergeCell ref="A18:C18"/>
    <mergeCell ref="B15:C15"/>
    <mergeCell ref="B16:C16"/>
    <mergeCell ref="B17:C17"/>
    <mergeCell ref="B12:C12"/>
    <mergeCell ref="B13:C13"/>
    <mergeCell ref="B11:C11"/>
    <mergeCell ref="H11:I11"/>
    <mergeCell ref="H12:I12"/>
    <mergeCell ref="H13:I13"/>
    <mergeCell ref="B9:C9"/>
    <mergeCell ref="B10:C10"/>
    <mergeCell ref="H10:I10"/>
    <mergeCell ref="A7:C7"/>
    <mergeCell ref="B8:C8"/>
    <mergeCell ref="G7:I7"/>
    <mergeCell ref="H8:I8"/>
    <mergeCell ref="H9:I9"/>
    <mergeCell ref="E4:E5"/>
    <mergeCell ref="A2:L2"/>
    <mergeCell ref="E3:I3"/>
    <mergeCell ref="F4:F5"/>
    <mergeCell ref="K4:K5"/>
    <mergeCell ref="L4:L5"/>
    <mergeCell ref="A31:C31"/>
    <mergeCell ref="B33:C33"/>
    <mergeCell ref="H31:I31"/>
    <mergeCell ref="H32:I32"/>
    <mergeCell ref="H33:I33"/>
    <mergeCell ref="B34:C34"/>
    <mergeCell ref="B32:C32"/>
    <mergeCell ref="B35:C35"/>
    <mergeCell ref="H34:I34"/>
    <mergeCell ref="B29:C29"/>
    <mergeCell ref="B30:C30"/>
    <mergeCell ref="H29:I29"/>
    <mergeCell ref="G30:I30"/>
  </mergeCells>
  <printOptions horizontalCentered="1"/>
  <pageMargins left="0.5905511811023623" right="0.5905511811023623" top="0.3937007874015748" bottom="0.196850393700787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2010-08-06T10:55:24Z</cp:lastPrinted>
  <dcterms:created xsi:type="dcterms:W3CDTF">2001-07-07T01:23:40Z</dcterms:created>
  <dcterms:modified xsi:type="dcterms:W3CDTF">2010-08-06T10:56:37Z</dcterms:modified>
  <cp:category/>
  <cp:version/>
  <cp:contentType/>
  <cp:contentStatus/>
</cp:coreProperties>
</file>